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Résultats actuels (1er tour)" sheetId="1" state="visible" r:id="rId2"/>
    <sheet name="Construction du 2ème tour" sheetId="2" state="visible" r:id="rId3"/>
    <sheet name="Répartition" sheetId="3" state="visible" r:id="rId4"/>
    <sheet name="Distribution" sheetId="4" state="visible" r:id="rId5"/>
    <sheet name="Résultats triés" sheetId="5" state="visible" r:id="rId6"/>
    <sheet name="Comparaison des deux systèmes" sheetId="6" state="visible" r:id="rId7"/>
    <sheet name="Résumé des résultats" sheetId="7" state="visible" r:id="rId8"/>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<sst xmlns="http://schemas.openxmlformats.org/spreadsheetml/2006/main" count="1046" uniqueCount="202">
  <si>
    <t xml:space="preserve">Résultats des élections 2014</t>
  </si>
  <si>
    <t xml:space="preserve">Parti libéral du Québec</t>
  </si>
  <si>
    <t xml:space="preserve">Parti québécois</t>
  </si>
  <si>
    <t xml:space="preserve">Coalition avenir Québec - L'équipe François Legault</t>
  </si>
  <si>
    <t xml:space="preserve">Québec solidaire</t>
  </si>
  <si>
    <t xml:space="preserve">Option nationale</t>
  </si>
  <si>
    <t xml:space="preserve">Parti vert du Québec</t>
  </si>
  <si>
    <t xml:space="preserve">Parti conservateur du Québec</t>
  </si>
  <si>
    <t xml:space="preserve">Indépendant sans désignation</t>
  </si>
  <si>
    <t xml:space="preserve">Parti nul</t>
  </si>
  <si>
    <t xml:space="preserve">Bloc pot</t>
  </si>
  <si>
    <t xml:space="preserve">Parti marxiste-léniniste du Québec</t>
  </si>
  <si>
    <t xml:space="preserve">Parti équitable</t>
  </si>
  <si>
    <t xml:space="preserve">Parti des sans parti</t>
  </si>
  <si>
    <t xml:space="preserve">Mon Pays le Québec</t>
  </si>
  <si>
    <t xml:space="preserve">Équipe autonomiste</t>
  </si>
  <si>
    <t xml:space="preserve">Parti unité nationale</t>
  </si>
  <si>
    <t xml:space="preserve">Québec - Révolution démocratique</t>
  </si>
  <si>
    <t xml:space="preserve">Parti indépendantiste</t>
  </si>
  <si>
    <t xml:space="preserve">Union citoyenne du Québec</t>
  </si>
  <si>
    <t xml:space="preserve">Coalition pour la constituante</t>
  </si>
  <si>
    <t xml:space="preserve">Parti de la classe moyenne du Québec</t>
  </si>
  <si>
    <t xml:space="preserve">Mouvement Équité au Québec</t>
  </si>
  <si>
    <t xml:space="preserve">Bulletins valides</t>
  </si>
  <si>
    <t xml:space="preserve">PLQ</t>
  </si>
  <si>
    <t xml:space="preserve">PQ</t>
  </si>
  <si>
    <t xml:space="preserve">CAQ</t>
  </si>
  <si>
    <t xml:space="preserve">QS</t>
  </si>
  <si>
    <t xml:space="preserve">ON</t>
  </si>
  <si>
    <t xml:space="preserve">PVQ</t>
  </si>
  <si>
    <t xml:space="preserve">PCQ</t>
  </si>
  <si>
    <t xml:space="preserve">IND</t>
  </si>
  <si>
    <t xml:space="preserve">PN</t>
  </si>
  <si>
    <t xml:space="preserve">BP</t>
  </si>
  <si>
    <t xml:space="preserve">PMLQ</t>
  </si>
  <si>
    <t xml:space="preserve">PE</t>
  </si>
  <si>
    <t xml:space="preserve">PSP</t>
  </si>
  <si>
    <t xml:space="preserve">MPQ</t>
  </si>
  <si>
    <t xml:space="preserve">EA</t>
  </si>
  <si>
    <t xml:space="preserve">PUN</t>
  </si>
  <si>
    <t xml:space="preserve">QRD</t>
  </si>
  <si>
    <t xml:space="preserve">PI</t>
  </si>
  <si>
    <t xml:space="preserve">UCQ</t>
  </si>
  <si>
    <t xml:space="preserve">CPC</t>
  </si>
  <si>
    <t xml:space="preserve">PCMQ</t>
  </si>
  <si>
    <t xml:space="preserve">MEQ</t>
  </si>
  <si>
    <t xml:space="preserve">%</t>
  </si>
  <si>
    <t xml:space="preserve">Abitibi-Est </t>
  </si>
  <si>
    <t xml:space="preserve">Abitibi-Ouest </t>
  </si>
  <si>
    <t xml:space="preserve">Acadie </t>
  </si>
  <si>
    <t xml:space="preserve">Anjou-Louis-Riel </t>
  </si>
  <si>
    <t xml:space="preserve">Argenteuil </t>
  </si>
  <si>
    <t xml:space="preserve">Arthabaska </t>
  </si>
  <si>
    <t xml:space="preserve">Beauce-Nord </t>
  </si>
  <si>
    <t xml:space="preserve">Beauce-Sud </t>
  </si>
  <si>
    <t xml:space="preserve">Beauharnois </t>
  </si>
  <si>
    <t xml:space="preserve">Bellechasse </t>
  </si>
  <si>
    <t xml:space="preserve">Berthier </t>
  </si>
  <si>
    <t xml:space="preserve">Bertrand </t>
  </si>
  <si>
    <t xml:space="preserve">Blainville </t>
  </si>
  <si>
    <t xml:space="preserve">Bonaventure </t>
  </si>
  <si>
    <t xml:space="preserve">Borduas </t>
  </si>
  <si>
    <t xml:space="preserve">Bourassa-Sauvé </t>
  </si>
  <si>
    <t xml:space="preserve">Bourget </t>
  </si>
  <si>
    <t xml:space="preserve">Brome-Missisquoi </t>
  </si>
  <si>
    <t xml:space="preserve">Chambly </t>
  </si>
  <si>
    <t xml:space="preserve">Champlain </t>
  </si>
  <si>
    <t xml:space="preserve">Chapleau </t>
  </si>
  <si>
    <t xml:space="preserve">Charlesbourg </t>
  </si>
  <si>
    <t xml:space="preserve">Charlevoix-Côte-de-Beaupré </t>
  </si>
  <si>
    <t xml:space="preserve">Châteauguay </t>
  </si>
  <si>
    <t xml:space="preserve">Chauveau </t>
  </si>
  <si>
    <t xml:space="preserve">Chicoutimi </t>
  </si>
  <si>
    <t xml:space="preserve">Chomedey </t>
  </si>
  <si>
    <t xml:space="preserve">Chutes-de-la-Chaudière </t>
  </si>
  <si>
    <t xml:space="preserve">Côte-du-Sud </t>
  </si>
  <si>
    <t xml:space="preserve">Crémazie </t>
  </si>
  <si>
    <t xml:space="preserve">D'Arcy-McGee </t>
  </si>
  <si>
    <t xml:space="preserve">Deux-Montagnes </t>
  </si>
  <si>
    <t xml:space="preserve">Drummond-Bois-Francs </t>
  </si>
  <si>
    <t xml:space="preserve">Dubuc </t>
  </si>
  <si>
    <t xml:space="preserve">Duplessis </t>
  </si>
  <si>
    <t xml:space="preserve">Fabre </t>
  </si>
  <si>
    <t xml:space="preserve">Gaspé </t>
  </si>
  <si>
    <t xml:space="preserve">Gatineau </t>
  </si>
  <si>
    <t xml:space="preserve">Gouin </t>
  </si>
  <si>
    <t xml:space="preserve">Granby </t>
  </si>
  <si>
    <t xml:space="preserve">Groulx </t>
  </si>
  <si>
    <t xml:space="preserve">Hochelaga-Maisonneuve </t>
  </si>
  <si>
    <t xml:space="preserve">Hull </t>
  </si>
  <si>
    <t xml:space="preserve">Huntingdon </t>
  </si>
  <si>
    <t xml:space="preserve">Iberville </t>
  </si>
  <si>
    <t xml:space="preserve">Îles-de-la-Madeleine </t>
  </si>
  <si>
    <t xml:space="preserve">Jacques-Cartier </t>
  </si>
  <si>
    <t xml:space="preserve">Jean-Lesage </t>
  </si>
  <si>
    <t xml:space="preserve">Jean-Talon </t>
  </si>
  <si>
    <t xml:space="preserve">Jeanne-Mance-Viger </t>
  </si>
  <si>
    <t xml:space="preserve">Johnson </t>
  </si>
  <si>
    <t xml:space="preserve">Joliette </t>
  </si>
  <si>
    <t xml:space="preserve">Jonquière </t>
  </si>
  <si>
    <t xml:space="preserve">L'Assomption </t>
  </si>
  <si>
    <t xml:space="preserve">La Peltrie </t>
  </si>
  <si>
    <t xml:space="preserve">La Pinière </t>
  </si>
  <si>
    <t xml:space="preserve">La Prairie </t>
  </si>
  <si>
    <t xml:space="preserve">Labelle </t>
  </si>
  <si>
    <t xml:space="preserve">Lac-Saint-Jean </t>
  </si>
  <si>
    <t xml:space="preserve">LaFontaine </t>
  </si>
  <si>
    <t xml:space="preserve">Laporte </t>
  </si>
  <si>
    <t xml:space="preserve">Laurier-Dorion </t>
  </si>
  <si>
    <t xml:space="preserve">Laval-des-Rapides </t>
  </si>
  <si>
    <t xml:space="preserve">Laviolette </t>
  </si>
  <si>
    <t xml:space="preserve">Lévis </t>
  </si>
  <si>
    <t xml:space="preserve">Lotbinière-Frontenac </t>
  </si>
  <si>
    <t xml:space="preserve">Louis-Hébert </t>
  </si>
  <si>
    <t xml:space="preserve">Marguerite-Bourgeoys </t>
  </si>
  <si>
    <t xml:space="preserve">Marie-Victorin </t>
  </si>
  <si>
    <t xml:space="preserve">Marquette </t>
  </si>
  <si>
    <t xml:space="preserve">Maskinongé </t>
  </si>
  <si>
    <t xml:space="preserve">Masson </t>
  </si>
  <si>
    <t xml:space="preserve">Matane-Matapédia </t>
  </si>
  <si>
    <t xml:space="preserve">Mégantic </t>
  </si>
  <si>
    <t xml:space="preserve">Mercier </t>
  </si>
  <si>
    <t xml:space="preserve">Mille-Îles </t>
  </si>
  <si>
    <t xml:space="preserve">Mirabel </t>
  </si>
  <si>
    <t xml:space="preserve">Mont-Royal </t>
  </si>
  <si>
    <t xml:space="preserve">Montarville </t>
  </si>
  <si>
    <t xml:space="preserve">Montmorency </t>
  </si>
  <si>
    <t xml:space="preserve">Nelligan </t>
  </si>
  <si>
    <t xml:space="preserve">Nicolet-Bécancour </t>
  </si>
  <si>
    <t xml:space="preserve">Notre-Dame-de-Grâce </t>
  </si>
  <si>
    <t xml:space="preserve">Orford </t>
  </si>
  <si>
    <t xml:space="preserve">Outremont </t>
  </si>
  <si>
    <t xml:space="preserve">Papineau </t>
  </si>
  <si>
    <t xml:space="preserve">Pointe-aux-Trembles </t>
  </si>
  <si>
    <t xml:space="preserve">Pontiac </t>
  </si>
  <si>
    <t xml:space="preserve">Portneuf </t>
  </si>
  <si>
    <t xml:space="preserve">René-Lévesque </t>
  </si>
  <si>
    <t xml:space="preserve">Repentigny </t>
  </si>
  <si>
    <t xml:space="preserve">Richelieu </t>
  </si>
  <si>
    <t xml:space="preserve">Richmond </t>
  </si>
  <si>
    <t xml:space="preserve">Rimouski </t>
  </si>
  <si>
    <t xml:space="preserve">Rivière-du-Loup-Témiscouata </t>
  </si>
  <si>
    <t xml:space="preserve">Robert-Baldwin </t>
  </si>
  <si>
    <t xml:space="preserve">Roberval </t>
  </si>
  <si>
    <t xml:space="preserve">Rosemont </t>
  </si>
  <si>
    <t xml:space="preserve">Rousseau </t>
  </si>
  <si>
    <t xml:space="preserve">Rouyn-Noranda-Témiscamingue </t>
  </si>
  <si>
    <t xml:space="preserve">Saint-François </t>
  </si>
  <si>
    <t xml:space="preserve">Saint-Henri-Sainte-Anne </t>
  </si>
  <si>
    <t xml:space="preserve">Saint-Hyacinthe </t>
  </si>
  <si>
    <t xml:space="preserve">Saint-Jean </t>
  </si>
  <si>
    <t xml:space="preserve">Saint-Jérôme </t>
  </si>
  <si>
    <t xml:space="preserve">Saint-Laurent </t>
  </si>
  <si>
    <t xml:space="preserve">Saint-Maurice </t>
  </si>
  <si>
    <t xml:space="preserve">Sainte-Marie-Saint-Jacques </t>
  </si>
  <si>
    <t xml:space="preserve">Sainte-Rose </t>
  </si>
  <si>
    <t xml:space="preserve">Sanguinet </t>
  </si>
  <si>
    <t xml:space="preserve">Sherbrooke </t>
  </si>
  <si>
    <t xml:space="preserve">Soulanges </t>
  </si>
  <si>
    <t xml:space="preserve">Taillon </t>
  </si>
  <si>
    <t xml:space="preserve">Taschereau </t>
  </si>
  <si>
    <t xml:space="preserve">Terrebonne </t>
  </si>
  <si>
    <t xml:space="preserve">Trois-Rivières </t>
  </si>
  <si>
    <t xml:space="preserve">Ungava </t>
  </si>
  <si>
    <t xml:space="preserve">Vachon </t>
  </si>
  <si>
    <t xml:space="preserve">Vanier-Les Rivières </t>
  </si>
  <si>
    <t xml:space="preserve">Vaudreuil </t>
  </si>
  <si>
    <t xml:space="preserve">Verchères </t>
  </si>
  <si>
    <t xml:space="preserve">Verdun </t>
  </si>
  <si>
    <t xml:space="preserve">Viau </t>
  </si>
  <si>
    <t xml:space="preserve">Vimont </t>
  </si>
  <si>
    <t xml:space="preserve">Westmount-Saint-Louis </t>
  </si>
  <si>
    <t xml:space="preserve">Attribution des votes des tiers partis aux deux partis ayant remporté le plus de vote au 1er tour comme simulation d'un vote de deuxième tour</t>
  </si>
  <si>
    <t xml:space="preserve">Total</t>
  </si>
  <si>
    <t xml:space="preserve">Grand total</t>
  </si>
  <si>
    <t xml:space="preserve">CAQ*0,6</t>
  </si>
  <si>
    <t xml:space="preserve">CAQ*0,4</t>
  </si>
  <si>
    <t xml:space="preserve">Sièges</t>
  </si>
  <si>
    <t xml:space="preserve">Répartition des sièges</t>
  </si>
  <si>
    <t xml:space="preserve">1er tour</t>
  </si>
  <si>
    <t xml:space="preserve">Bulletins</t>
  </si>
  <si>
    <t xml:space="preserve">2ème tour</t>
  </si>
  <si>
    <t xml:space="preserve">Répartition</t>
  </si>
  <si>
    <t xml:space="preserve">Sièges (ajusté)</t>
  </si>
  <si>
    <t xml:space="preserve">Final</t>
  </si>
  <si>
    <t xml:space="preserve">Le premier tour détermine les deux partis qui iront au second tour soit les deux qui ont recueilli le plus de votes</t>
  </si>
  <si>
    <t xml:space="preserve">Le second tour détermine le parti majoritaire et le nombre de sièges qui lui est alloué selon la proportion du vote reçu au deuxième tour</t>
  </si>
  <si>
    <t xml:space="preserve">Les sièges restant sont alloués à l'opposition en fonction de la proportion relative du vote obtenu lors du premier tour ( excluant le vote du parti déclaré majoritaire au second tour).</t>
  </si>
  <si>
    <t xml:space="preserve">Selon l'ordre de préséance du nombre de sièges qui lui revient, chaque parti se voit attribuer le nombre correspondant de circonscription parmi celles qui lui ont donné individuellement le plus grand nombre de votes</t>
  </si>
  <si>
    <t xml:space="preserve">Pourcent de l’électorat du parti</t>
  </si>
  <si>
    <t xml:space="preserve">Électorat du parti représenté</t>
  </si>
  <si>
    <t xml:space="preserve">Pourcentage des parti représentés</t>
  </si>
  <si>
    <t xml:space="preserve">Association des circonscriptions électorales aux partis</t>
  </si>
  <si>
    <t xml:space="preserve">Résultats 2014 selon le système actuel</t>
  </si>
  <si>
    <t xml:space="preserve">Résultats 2014 selon la nouvelle méthode</t>
  </si>
  <si>
    <t xml:space="preserve">Coalition avenir Québec</t>
  </si>
  <si>
    <t xml:space="preserve">Total partis</t>
  </si>
  <si>
    <t xml:space="preserve">Actuel</t>
  </si>
  <si>
    <t xml:space="preserve">Votes</t>
  </si>
  <si>
    <t xml:space="preserve">Sièges Gouvernement</t>
  </si>
  <si>
    <t xml:space="preserve">Sièges Opposition</t>
  </si>
  <si>
    <t xml:space="preserve">Opposition</t>
  </si>
</sst>
</file>

<file path=xl/styles.xml><?xml version="1.0" encoding="utf-8"?>
<styleSheet xmlns="http://schemas.openxmlformats.org/spreadsheetml/2006/main">
  <numFmts count="8">
    <numFmt numFmtId="164" formatCode="General"/>
    <numFmt numFmtId="165" formatCode="#,##0"/>
    <numFmt numFmtId="166" formatCode="0.00%"/>
    <numFmt numFmtId="167" formatCode="0%"/>
    <numFmt numFmtId="168" formatCode="0"/>
    <numFmt numFmtId="169" formatCode="0.00"/>
    <numFmt numFmtId="170" formatCode="0.00\ %"/>
    <numFmt numFmtId="171" formatCode="0.00\ %"/>
  </numFmts>
  <fonts count="7">
    <font>
      <sz val="10"/>
      <name val="Arial"/>
      <family val="2"/>
      <charset val="1"/>
    </font>
    <font>
      <sz val="10"/>
      <name val="Arial"/>
      <family val="0"/>
    </font>
    <font>
      <sz val="10"/>
      <name val="Arial"/>
      <family val="0"/>
    </font>
    <font>
      <sz val="10"/>
      <name val="Arial"/>
      <family val="0"/>
    </font>
    <font>
      <sz val="10"/>
      <color rgb="FF000000"/>
      <name val="Arial"/>
      <family val="2"/>
      <charset val="1"/>
    </font>
    <font>
      <b val="true"/>
      <sz val="10"/>
      <color rgb="FF000000"/>
      <name val="Arial"/>
      <family val="2"/>
      <charset val="1"/>
    </font>
    <font>
      <b val="true"/>
      <sz val="10"/>
      <name val="Arial"/>
      <family val="2"/>
      <charset val="1"/>
    </font>
  </fonts>
  <fills count="34">
    <fill>
      <patternFill patternType="none"/>
    </fill>
    <fill>
      <patternFill patternType="gray125"/>
    </fill>
    <fill>
      <patternFill patternType="solid">
        <fgColor rgb="FFE6E6FF"/>
        <bgColor rgb="FFCCFFFF"/>
      </patternFill>
    </fill>
    <fill>
      <patternFill patternType="solid">
        <fgColor rgb="FFFF0000"/>
        <bgColor rgb="FFFF3333"/>
      </patternFill>
    </fill>
    <fill>
      <patternFill patternType="solid">
        <fgColor rgb="FF00FFFF"/>
        <bgColor rgb="FF00FFFF"/>
      </patternFill>
    </fill>
    <fill>
      <patternFill patternType="solid">
        <fgColor rgb="FF4B1F6F"/>
        <bgColor rgb="FF660066"/>
      </patternFill>
    </fill>
    <fill>
      <patternFill patternType="solid">
        <fgColor rgb="FFDD4814"/>
        <bgColor rgb="FFB84700"/>
      </patternFill>
    </fill>
    <fill>
      <patternFill patternType="solid">
        <fgColor rgb="FF0047FF"/>
        <bgColor rgb="FF0066FF"/>
      </patternFill>
    </fill>
    <fill>
      <patternFill patternType="solid">
        <fgColor rgb="FF008000"/>
        <bgColor rgb="FF008080"/>
      </patternFill>
    </fill>
    <fill>
      <patternFill patternType="solid">
        <fgColor rgb="FF004586"/>
        <bgColor rgb="FF0047FF"/>
      </patternFill>
    </fill>
    <fill>
      <patternFill patternType="solid">
        <fgColor rgb="FFFF950E"/>
        <bgColor rgb="FFFF6600"/>
      </patternFill>
    </fill>
    <fill>
      <patternFill patternType="solid">
        <fgColor rgb="FF9999FF"/>
        <bgColor rgb="FF999999"/>
      </patternFill>
    </fill>
    <fill>
      <patternFill patternType="solid">
        <fgColor rgb="FF999999"/>
        <bgColor rgb="FF7DA647"/>
      </patternFill>
    </fill>
    <fill>
      <patternFill patternType="solid">
        <fgColor rgb="FF804C19"/>
        <bgColor rgb="FFB84700"/>
      </patternFill>
    </fill>
    <fill>
      <patternFill patternType="solid">
        <fgColor rgb="FF808019"/>
        <bgColor rgb="FF669933"/>
      </patternFill>
    </fill>
    <fill>
      <patternFill patternType="solid">
        <fgColor rgb="FF800000"/>
        <bgColor rgb="FF800000"/>
      </patternFill>
    </fill>
    <fill>
      <patternFill patternType="solid">
        <fgColor rgb="FFFF8080"/>
        <bgColor rgb="FFFF6666"/>
      </patternFill>
    </fill>
    <fill>
      <patternFill patternType="solid">
        <fgColor rgb="FF7DA647"/>
        <bgColor rgb="FF669933"/>
      </patternFill>
    </fill>
    <fill>
      <patternFill patternType="solid">
        <fgColor rgb="FF6B4794"/>
        <bgColor rgb="FF4B1F6F"/>
      </patternFill>
    </fill>
    <fill>
      <patternFill patternType="solid">
        <fgColor rgb="FFFF3333"/>
        <bgColor rgb="FFDD4814"/>
      </patternFill>
    </fill>
    <fill>
      <patternFill patternType="solid">
        <fgColor rgb="FF99CCFF"/>
        <bgColor rgb="FFCCCCFF"/>
      </patternFill>
    </fill>
    <fill>
      <patternFill patternType="solid">
        <fgColor rgb="FFFF6666"/>
        <bgColor rgb="FFEB613D"/>
      </patternFill>
    </fill>
    <fill>
      <patternFill patternType="solid">
        <fgColor rgb="FFCCCC00"/>
        <bgColor rgb="FFFFFF00"/>
      </patternFill>
    </fill>
    <fill>
      <patternFill patternType="solid">
        <fgColor rgb="FFB84700"/>
        <bgColor rgb="FFDD4814"/>
      </patternFill>
    </fill>
    <fill>
      <patternFill patternType="solid">
        <fgColor rgb="FFFFCC99"/>
        <bgColor rgb="FFC0C0C0"/>
      </patternFill>
    </fill>
    <fill>
      <patternFill patternType="solid">
        <fgColor rgb="FFEB613D"/>
        <bgColor rgb="FFFF6666"/>
      </patternFill>
    </fill>
    <fill>
      <patternFill patternType="solid">
        <fgColor rgb="FF66FFFF"/>
        <bgColor rgb="FF99CCFF"/>
      </patternFill>
    </fill>
    <fill>
      <patternFill patternType="solid">
        <fgColor rgb="FF6600CC"/>
        <bgColor rgb="FF800080"/>
      </patternFill>
    </fill>
    <fill>
      <patternFill patternType="solid">
        <fgColor rgb="FFFF6600"/>
        <bgColor rgb="FFEB613D"/>
      </patternFill>
    </fill>
    <fill>
      <patternFill patternType="solid">
        <fgColor rgb="FF0066FF"/>
        <bgColor rgb="FF0047FF"/>
      </patternFill>
    </fill>
    <fill>
      <patternFill patternType="solid">
        <fgColor rgb="FF669933"/>
        <bgColor rgb="FF7DA647"/>
      </patternFill>
    </fill>
    <fill>
      <patternFill patternType="solid">
        <fgColor rgb="FFC0C0C0"/>
        <bgColor rgb="FFCCCCFF"/>
      </patternFill>
    </fill>
    <fill>
      <patternFill patternType="solid">
        <fgColor rgb="FFFFFF99"/>
        <bgColor rgb="FFFFFFCC"/>
      </patternFill>
    </fill>
    <fill>
      <patternFill patternType="solid">
        <fgColor rgb="FFFF99FF"/>
        <bgColor rgb="FFFF8080"/>
      </patternFill>
    </fill>
  </fills>
  <borders count="3">
    <border diagonalUp="false" diagonalDown="false">
      <left/>
      <right/>
      <top/>
      <bottom/>
      <diagonal/>
    </border>
    <border diagonalUp="false" diagonalDown="false">
      <left style="hair"/>
      <right style="hair"/>
      <top style="hair"/>
      <bottom style="hair"/>
      <diagonal/>
    </border>
    <border diagonalUp="false" diagonalDown="false">
      <left style="hair">
        <color rgb="FF1F1C1B"/>
      </left>
      <right style="hair">
        <color rgb="FF1F1C1B"/>
      </right>
      <top style="hair">
        <color rgb="FF1F1C1B"/>
      </top>
      <bottom style="hair">
        <color rgb="FF1F1C1B"/>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3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4" borderId="1" xfId="0" applyFont="true" applyBorder="true" applyAlignment="true" applyProtection="false">
      <alignment horizontal="center" vertical="center" textRotation="0" wrapText="true" indent="0" shrinkToFit="false"/>
      <protection locked="true" hidden="false"/>
    </xf>
    <xf numFmtId="164" fontId="4" fillId="5"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7" borderId="1" xfId="0" applyFont="true" applyBorder="true" applyAlignment="true" applyProtection="false">
      <alignment horizontal="center" vertical="center" textRotation="0" wrapText="true" indent="0" shrinkToFit="false"/>
      <protection locked="true" hidden="false"/>
    </xf>
    <xf numFmtId="164" fontId="4" fillId="8" borderId="1" xfId="0" applyFont="true" applyBorder="true" applyAlignment="true" applyProtection="false">
      <alignment horizontal="center" vertical="center" textRotation="0" wrapText="true" indent="0" shrinkToFit="false"/>
      <protection locked="true" hidden="false"/>
    </xf>
    <xf numFmtId="164" fontId="4" fillId="9" borderId="1" xfId="0" applyFont="true" applyBorder="true" applyAlignment="true" applyProtection="false">
      <alignment horizontal="center" vertical="center" textRotation="0" wrapText="true" indent="0" shrinkToFit="false"/>
      <protection locked="true" hidden="false"/>
    </xf>
    <xf numFmtId="164" fontId="4" fillId="10" borderId="1" xfId="0" applyFont="true" applyBorder="true" applyAlignment="true" applyProtection="false">
      <alignment horizontal="center" vertical="center" textRotation="0" wrapText="true" indent="0" shrinkToFit="false"/>
      <protection locked="true" hidden="false"/>
    </xf>
    <xf numFmtId="164" fontId="4" fillId="11" borderId="1" xfId="0" applyFont="true" applyBorder="true" applyAlignment="true" applyProtection="false">
      <alignment horizontal="center" vertical="center" textRotation="0" wrapText="true" indent="0" shrinkToFit="false"/>
      <protection locked="true" hidden="false"/>
    </xf>
    <xf numFmtId="164" fontId="4" fillId="12" borderId="1" xfId="0" applyFont="true" applyBorder="true" applyAlignment="true" applyProtection="false">
      <alignment horizontal="center" vertical="center" textRotation="0" wrapText="true" indent="0" shrinkToFit="false"/>
      <protection locked="true" hidden="false"/>
    </xf>
    <xf numFmtId="164" fontId="4" fillId="13" borderId="1" xfId="0" applyFont="true" applyBorder="true" applyAlignment="true" applyProtection="false">
      <alignment horizontal="center" vertical="center" textRotation="0" wrapText="true" indent="0" shrinkToFit="false"/>
      <protection locked="true" hidden="false"/>
    </xf>
    <xf numFmtId="164" fontId="4" fillId="14" borderId="1" xfId="0" applyFont="true" applyBorder="true" applyAlignment="true" applyProtection="false">
      <alignment horizontal="center" vertical="center" textRotation="0" wrapText="true" indent="0" shrinkToFit="false"/>
      <protection locked="true" hidden="false"/>
    </xf>
    <xf numFmtId="164" fontId="4" fillId="15" borderId="1" xfId="0" applyFont="true" applyBorder="true" applyAlignment="true" applyProtection="false">
      <alignment horizontal="center" vertical="center" textRotation="0" wrapText="true" indent="0" shrinkToFit="false"/>
      <protection locked="true" hidden="false"/>
    </xf>
    <xf numFmtId="164" fontId="4" fillId="16" borderId="1" xfId="0" applyFont="true" applyBorder="true" applyAlignment="true" applyProtection="false">
      <alignment horizontal="center" vertical="center" textRotation="0" wrapText="true" indent="0" shrinkToFit="false"/>
      <protection locked="true" hidden="false"/>
    </xf>
    <xf numFmtId="164" fontId="4" fillId="17" borderId="1" xfId="0" applyFont="true" applyBorder="true" applyAlignment="true" applyProtection="false">
      <alignment horizontal="center" vertical="center" textRotation="0" wrapText="true" indent="0" shrinkToFit="false"/>
      <protection locked="true" hidden="false"/>
    </xf>
    <xf numFmtId="164" fontId="4" fillId="18" borderId="1" xfId="0" applyFont="true" applyBorder="true" applyAlignment="true" applyProtection="false">
      <alignment horizontal="center" vertical="center" textRotation="0" wrapText="true" indent="0" shrinkToFit="false"/>
      <protection locked="true" hidden="false"/>
    </xf>
    <xf numFmtId="164" fontId="4" fillId="19" borderId="1" xfId="0" applyFont="true" applyBorder="true" applyAlignment="true" applyProtection="false">
      <alignment horizontal="center" vertical="center" textRotation="0" wrapText="true" indent="0" shrinkToFit="false"/>
      <protection locked="true" hidden="false"/>
    </xf>
    <xf numFmtId="164" fontId="4" fillId="20" borderId="1" xfId="0" applyFont="true" applyBorder="true" applyAlignment="true" applyProtection="false">
      <alignment horizontal="center" vertical="center" textRotation="0" wrapText="true" indent="0" shrinkToFit="false"/>
      <protection locked="true" hidden="false"/>
    </xf>
    <xf numFmtId="164" fontId="4" fillId="21" borderId="1" xfId="0" applyFont="true" applyBorder="true" applyAlignment="true" applyProtection="false">
      <alignment horizontal="center" vertical="center" textRotation="0" wrapText="true" indent="0" shrinkToFit="false"/>
      <protection locked="true" hidden="false"/>
    </xf>
    <xf numFmtId="164" fontId="4" fillId="22" borderId="1" xfId="0" applyFont="true" applyBorder="true" applyAlignment="true" applyProtection="false">
      <alignment horizontal="center" vertical="center" textRotation="0" wrapText="true" indent="0" shrinkToFit="false"/>
      <protection locked="true" hidden="false"/>
    </xf>
    <xf numFmtId="164" fontId="4" fillId="23" borderId="1" xfId="0" applyFont="true" applyBorder="true" applyAlignment="true" applyProtection="false">
      <alignment horizontal="center" vertical="center" textRotation="0" wrapText="true" indent="0" shrinkToFit="false"/>
      <protection locked="true" hidden="false"/>
    </xf>
    <xf numFmtId="164" fontId="4" fillId="24"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center" vertical="center" textRotation="0" wrapText="false" indent="0" shrinkToFit="false"/>
      <protection locked="true" hidden="false"/>
    </xf>
    <xf numFmtId="164" fontId="4" fillId="6" borderId="1" xfId="0" applyFont="true" applyBorder="true" applyAlignment="true" applyProtection="false">
      <alignment horizontal="center" vertical="center" textRotation="0" wrapText="false" indent="0" shrinkToFit="false"/>
      <protection locked="true" hidden="false"/>
    </xf>
    <xf numFmtId="164" fontId="4" fillId="7" borderId="1" xfId="0" applyFont="true" applyBorder="true" applyAlignment="true" applyProtection="false">
      <alignment horizontal="center" vertical="center" textRotation="0" wrapText="false" indent="0" shrinkToFit="false"/>
      <protection locked="true" hidden="false"/>
    </xf>
    <xf numFmtId="164" fontId="4" fillId="8" borderId="1" xfId="0" applyFont="true" applyBorder="true" applyAlignment="true" applyProtection="false">
      <alignment horizontal="center" vertical="center" textRotation="0" wrapText="false" indent="0" shrinkToFit="false"/>
      <protection locked="true" hidden="false"/>
    </xf>
    <xf numFmtId="164" fontId="4" fillId="9" borderId="1" xfId="0" applyFont="true" applyBorder="true" applyAlignment="true" applyProtection="false">
      <alignment horizontal="center" vertical="center" textRotation="0" wrapText="false" indent="0" shrinkToFit="false"/>
      <protection locked="true" hidden="false"/>
    </xf>
    <xf numFmtId="164" fontId="4" fillId="10" borderId="1" xfId="0" applyFont="true" applyBorder="true" applyAlignment="true" applyProtection="false">
      <alignment horizontal="center" vertical="center" textRotation="0" wrapText="false" indent="0" shrinkToFit="false"/>
      <protection locked="true" hidden="false"/>
    </xf>
    <xf numFmtId="164" fontId="4" fillId="11" borderId="1" xfId="0" applyFont="true" applyBorder="true" applyAlignment="true" applyProtection="false">
      <alignment horizontal="center" vertical="center" textRotation="0" wrapText="false" indent="0" shrinkToFit="false"/>
      <protection locked="true" hidden="false"/>
    </xf>
    <xf numFmtId="164" fontId="4" fillId="12" borderId="1" xfId="0" applyFont="true" applyBorder="true" applyAlignment="true" applyProtection="false">
      <alignment horizontal="center" vertical="center" textRotation="0" wrapText="false" indent="0" shrinkToFit="false"/>
      <protection locked="true" hidden="false"/>
    </xf>
    <xf numFmtId="164" fontId="4" fillId="13" borderId="1" xfId="0" applyFont="true" applyBorder="true" applyAlignment="true" applyProtection="false">
      <alignment horizontal="center" vertical="center" textRotation="0" wrapText="false" indent="0" shrinkToFit="false"/>
      <protection locked="true" hidden="false"/>
    </xf>
    <xf numFmtId="164" fontId="4" fillId="14" borderId="1" xfId="0" applyFont="true" applyBorder="true" applyAlignment="true" applyProtection="false">
      <alignment horizontal="center" vertical="center" textRotation="0" wrapText="false" indent="0" shrinkToFit="false"/>
      <protection locked="true" hidden="false"/>
    </xf>
    <xf numFmtId="164" fontId="4" fillId="15" borderId="1" xfId="0" applyFont="true" applyBorder="true" applyAlignment="true" applyProtection="false">
      <alignment horizontal="center" vertical="center" textRotation="0" wrapText="false" indent="0" shrinkToFit="false"/>
      <protection locked="true" hidden="false"/>
    </xf>
    <xf numFmtId="164" fontId="4" fillId="16" borderId="1" xfId="0" applyFont="true" applyBorder="true" applyAlignment="true" applyProtection="false">
      <alignment horizontal="center" vertical="center" textRotation="0" wrapText="false" indent="0" shrinkToFit="false"/>
      <protection locked="true" hidden="false"/>
    </xf>
    <xf numFmtId="164" fontId="4" fillId="17" borderId="1" xfId="0" applyFont="true" applyBorder="true" applyAlignment="true" applyProtection="false">
      <alignment horizontal="center" vertical="center" textRotation="0" wrapText="false" indent="0" shrinkToFit="false"/>
      <protection locked="true" hidden="false"/>
    </xf>
    <xf numFmtId="164" fontId="4" fillId="18" borderId="1" xfId="0" applyFont="true" applyBorder="true" applyAlignment="true" applyProtection="false">
      <alignment horizontal="center" vertical="center" textRotation="0" wrapText="false" indent="0" shrinkToFit="false"/>
      <protection locked="true" hidden="false"/>
    </xf>
    <xf numFmtId="164" fontId="4" fillId="19" borderId="1" xfId="0" applyFont="true" applyBorder="true" applyAlignment="true" applyProtection="false">
      <alignment horizontal="center" vertical="center" textRotation="0" wrapText="false" indent="0" shrinkToFit="false"/>
      <protection locked="true" hidden="false"/>
    </xf>
    <xf numFmtId="164" fontId="4" fillId="20" borderId="1" xfId="0" applyFont="true" applyBorder="true" applyAlignment="true" applyProtection="false">
      <alignment horizontal="center" vertical="center" textRotation="0" wrapText="false" indent="0" shrinkToFit="false"/>
      <protection locked="true" hidden="false"/>
    </xf>
    <xf numFmtId="164" fontId="4" fillId="21" borderId="1" xfId="0" applyFont="true" applyBorder="true" applyAlignment="true" applyProtection="false">
      <alignment horizontal="center" vertical="center" textRotation="0" wrapText="false" indent="0" shrinkToFit="false"/>
      <protection locked="true" hidden="false"/>
    </xf>
    <xf numFmtId="164" fontId="4" fillId="22" borderId="1" xfId="0" applyFont="true" applyBorder="true" applyAlignment="true" applyProtection="false">
      <alignment horizontal="center" vertical="center" textRotation="0" wrapText="false" indent="0" shrinkToFit="false"/>
      <protection locked="true" hidden="false"/>
    </xf>
    <xf numFmtId="164" fontId="4" fillId="23" borderId="1" xfId="0" applyFont="true" applyBorder="true" applyAlignment="true" applyProtection="false">
      <alignment horizontal="center" vertical="center" textRotation="0" wrapText="false" indent="0" shrinkToFit="false"/>
      <protection locked="true" hidden="false"/>
    </xf>
    <xf numFmtId="164" fontId="4" fillId="24"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false" applyProtection="false">
      <alignment horizontal="general" vertical="bottom" textRotation="0" wrapText="false" indent="0" shrinkToFit="false"/>
      <protection locked="true" hidden="false"/>
    </xf>
    <xf numFmtId="165" fontId="0" fillId="0" borderId="1" xfId="0" applyFont="false" applyBorder="true" applyAlignment="true" applyProtection="false">
      <alignment horizontal="center" vertical="center"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6" fontId="0" fillId="0" borderId="1" xfId="0" applyFont="true" applyBorder="true" applyAlignment="false" applyProtection="false">
      <alignment horizontal="general" vertical="bottom" textRotation="0" wrapText="false" indent="0" shrinkToFit="false"/>
      <protection locked="true" hidden="false"/>
    </xf>
    <xf numFmtId="167"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3" borderId="1" xfId="0" applyFont="true" applyBorder="true" applyAlignment="false" applyProtection="false">
      <alignment horizontal="general"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0" fillId="5" borderId="1" xfId="0" applyFont="true" applyBorder="true" applyAlignment="false" applyProtection="false">
      <alignment horizontal="general" vertical="bottom" textRotation="0" wrapText="false" indent="0" shrinkToFit="false"/>
      <protection locked="true" hidden="false"/>
    </xf>
    <xf numFmtId="164" fontId="0" fillId="6" borderId="1" xfId="0" applyFont="true" applyBorder="true" applyAlignment="false" applyProtection="false">
      <alignment horizontal="general" vertical="bottom" textRotation="0" wrapText="false" indent="0" shrinkToFit="false"/>
      <protection locked="true" hidden="false"/>
    </xf>
    <xf numFmtId="164" fontId="0" fillId="25"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center" textRotation="0" wrapText="true" indent="0" shrinkToFit="false"/>
      <protection locked="true" hidden="false"/>
    </xf>
    <xf numFmtId="164" fontId="0"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0" fillId="2" borderId="1" xfId="0" applyFont="false" applyBorder="true" applyAlignment="true" applyProtection="false">
      <alignment horizontal="general" vertical="bottom" textRotation="0" wrapText="false" indent="0" shrinkToFit="false"/>
      <protection locked="true" hidden="false"/>
    </xf>
    <xf numFmtId="164" fontId="0" fillId="3" borderId="1" xfId="0" applyFont="true" applyBorder="true" applyAlignment="true" applyProtection="false">
      <alignment horizontal="right"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4" borderId="1" xfId="0" applyFont="true" applyBorder="tru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5" fontId="0" fillId="3" borderId="1" xfId="0" applyFont="true" applyBorder="true" applyAlignment="true" applyProtection="false">
      <alignment horizontal="right" vertical="bottom" textRotation="0" wrapText="false" indent="0" shrinkToFit="false"/>
      <protection locked="true" hidden="false"/>
    </xf>
    <xf numFmtId="165" fontId="0" fillId="0" borderId="0" xfId="0" applyFont="true" applyBorder="true" applyAlignment="true" applyProtection="false">
      <alignment horizontal="right" vertical="bottom" textRotation="0" wrapText="false" indent="0" shrinkToFit="false"/>
      <protection locked="true" hidden="false"/>
    </xf>
    <xf numFmtId="165" fontId="0" fillId="4" borderId="1" xfId="0" applyFont="true" applyBorder="true" applyAlignment="true" applyProtection="false">
      <alignment horizontal="right" vertical="bottom" textRotation="0" wrapText="fals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8" fontId="0" fillId="3" borderId="1" xfId="0" applyFont="false" applyBorder="true" applyAlignment="true" applyProtection="false">
      <alignment horizontal="right" vertical="bottom" textRotation="0" wrapText="false" indent="0" shrinkToFit="false"/>
      <protection locked="true" hidden="false"/>
    </xf>
    <xf numFmtId="168" fontId="0" fillId="0" borderId="0" xfId="0" applyFont="false" applyBorder="true" applyAlignment="true" applyProtection="false">
      <alignment horizontal="right" vertical="bottom" textRotation="0" wrapText="false" indent="0" shrinkToFit="false"/>
      <protection locked="true" hidden="false"/>
    </xf>
    <xf numFmtId="168" fontId="0" fillId="4" borderId="1" xfId="0" applyFont="false" applyBorder="true" applyAlignment="true" applyProtection="false">
      <alignment horizontal="right" vertical="bottom" textRotation="0" wrapText="false" indent="0" shrinkToFit="false"/>
      <protection locked="true" hidden="false"/>
    </xf>
    <xf numFmtId="168" fontId="0" fillId="0" borderId="0" xfId="0" applyFont="true" applyBorder="true" applyAlignment="true" applyProtection="false">
      <alignment horizontal="right"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right" vertical="bottom" textRotation="0" wrapText="false" indent="0" shrinkToFit="false"/>
      <protection locked="true" hidden="false"/>
    </xf>
    <xf numFmtId="166" fontId="0" fillId="0" borderId="1" xfId="0" applyFont="false" applyBorder="tru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8" fontId="0" fillId="0" borderId="1" xfId="0" applyFont="fals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9" fontId="0" fillId="0" borderId="1" xfId="0" applyFont="false" applyBorder="true" applyAlignment="false" applyProtection="false">
      <alignment horizontal="general" vertical="bottom" textRotation="0" wrapText="false" indent="0" shrinkToFit="false"/>
      <protection locked="true" hidden="false"/>
    </xf>
    <xf numFmtId="169" fontId="0" fillId="0" borderId="1"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right" vertical="center" textRotation="0" wrapText="true" indent="0" shrinkToFit="false"/>
      <protection locked="true" hidden="false"/>
    </xf>
    <xf numFmtId="165" fontId="5" fillId="0" borderId="1" xfId="0" applyFont="true" applyBorder="true" applyAlignment="true" applyProtection="false">
      <alignment horizontal="right" vertical="center" textRotation="0" wrapText="false" indent="0" shrinkToFit="false"/>
      <protection locked="true" hidden="false"/>
    </xf>
    <xf numFmtId="164" fontId="4" fillId="26" borderId="1" xfId="0" applyFont="true" applyBorder="true" applyAlignment="true" applyProtection="false">
      <alignment horizontal="center" vertical="center" textRotation="0" wrapText="true" indent="0" shrinkToFit="false"/>
      <protection locked="true" hidden="false"/>
    </xf>
    <xf numFmtId="164" fontId="4" fillId="27" borderId="1" xfId="0" applyFont="true" applyBorder="true" applyAlignment="true" applyProtection="false">
      <alignment horizontal="center" vertical="center" textRotation="0" wrapText="true" indent="0" shrinkToFit="false"/>
      <protection locked="true" hidden="false"/>
    </xf>
    <xf numFmtId="164" fontId="4" fillId="28" borderId="1" xfId="0" applyFont="true" applyBorder="true" applyAlignment="true" applyProtection="false">
      <alignment horizontal="center" vertical="center" textRotation="0" wrapText="true" indent="0" shrinkToFit="false"/>
      <protection locked="true" hidden="false"/>
    </xf>
    <xf numFmtId="164" fontId="4" fillId="29" borderId="1" xfId="0" applyFont="true" applyBorder="true" applyAlignment="true" applyProtection="false">
      <alignment horizontal="center" vertical="center" textRotation="0" wrapText="tru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4" fillId="26" borderId="1" xfId="0" applyFont="true" applyBorder="true" applyAlignment="true" applyProtection="false">
      <alignment horizontal="center" vertical="center" textRotation="0" wrapText="false" indent="0" shrinkToFit="false"/>
      <protection locked="true" hidden="false"/>
    </xf>
    <xf numFmtId="164" fontId="4" fillId="27" borderId="1" xfId="0" applyFont="true" applyBorder="true" applyAlignment="true" applyProtection="false">
      <alignment horizontal="center" vertical="center" textRotation="0" wrapText="false" indent="0" shrinkToFit="false"/>
      <protection locked="true" hidden="false"/>
    </xf>
    <xf numFmtId="164" fontId="4" fillId="28" borderId="1" xfId="0" applyFont="true" applyBorder="true" applyAlignment="true" applyProtection="false">
      <alignment horizontal="center" vertical="center" textRotation="0" wrapText="false" indent="0" shrinkToFit="false"/>
      <protection locked="true" hidden="false"/>
    </xf>
    <xf numFmtId="164" fontId="4" fillId="29" borderId="1" xfId="0" applyFont="true" applyBorder="true" applyAlignment="true" applyProtection="false">
      <alignment horizontal="center" vertical="center" textRotation="0" wrapText="false" indent="0" shrinkToFit="false"/>
      <protection locked="true" hidden="false"/>
    </xf>
    <xf numFmtId="164" fontId="0" fillId="30" borderId="1" xfId="0" applyFont="true" applyBorder="true" applyAlignment="false" applyProtection="false">
      <alignment horizontal="general" vertical="bottom" textRotation="0" wrapText="false" indent="0" shrinkToFit="false"/>
      <protection locked="true" hidden="false"/>
    </xf>
    <xf numFmtId="165" fontId="0" fillId="30" borderId="1" xfId="0" applyFont="false" applyBorder="true" applyAlignment="false" applyProtection="false">
      <alignment horizontal="general" vertical="bottom" textRotation="0" wrapText="false" indent="0" shrinkToFit="false"/>
      <protection locked="true" hidden="false"/>
    </xf>
    <xf numFmtId="164" fontId="0" fillId="29" borderId="1" xfId="0" applyFont="true" applyBorder="true" applyAlignment="false" applyProtection="false">
      <alignment horizontal="general" vertical="bottom" textRotation="0" wrapText="false" indent="0" shrinkToFit="false"/>
      <protection locked="true" hidden="false"/>
    </xf>
    <xf numFmtId="165" fontId="0" fillId="29" borderId="1" xfId="0" applyFont="false" applyBorder="true" applyAlignment="false" applyProtection="false">
      <alignment horizontal="general" vertical="bottom" textRotation="0" wrapText="false" indent="0" shrinkToFit="false"/>
      <protection locked="true" hidden="false"/>
    </xf>
    <xf numFmtId="164" fontId="0" fillId="28" borderId="1" xfId="0" applyFont="true" applyBorder="true" applyAlignment="false" applyProtection="false">
      <alignment horizontal="general" vertical="bottom" textRotation="0" wrapText="false" indent="0" shrinkToFit="false"/>
      <protection locked="true" hidden="false"/>
    </xf>
    <xf numFmtId="165" fontId="0" fillId="28" borderId="1" xfId="0" applyFont="false" applyBorder="true" applyAlignment="false" applyProtection="false">
      <alignment horizontal="general" vertical="bottom" textRotation="0" wrapText="false" indent="0" shrinkToFit="false"/>
      <protection locked="true" hidden="false"/>
    </xf>
    <xf numFmtId="164" fontId="0" fillId="27" borderId="1" xfId="0" applyFont="true" applyBorder="true" applyAlignment="false" applyProtection="false">
      <alignment horizontal="general" vertical="bottom" textRotation="0" wrapText="false" indent="0" shrinkToFit="false"/>
      <protection locked="true" hidden="false"/>
    </xf>
    <xf numFmtId="165" fontId="0" fillId="27" borderId="1" xfId="0" applyFont="false" applyBorder="true" applyAlignment="false" applyProtection="false">
      <alignment horizontal="general" vertical="bottom" textRotation="0" wrapText="false" indent="0" shrinkToFit="false"/>
      <protection locked="true" hidden="false"/>
    </xf>
    <xf numFmtId="164" fontId="0" fillId="26" borderId="1" xfId="0" applyFont="true" applyBorder="true" applyAlignment="false" applyProtection="false">
      <alignment horizontal="general" vertical="bottom" textRotation="0" wrapText="false" indent="0" shrinkToFit="false"/>
      <protection locked="true" hidden="false"/>
    </xf>
    <xf numFmtId="165" fontId="0" fillId="26" borderId="1" xfId="0" applyFont="false" applyBorder="true" applyAlignment="false" applyProtection="false">
      <alignment horizontal="general" vertical="bottom" textRotation="0" wrapText="false" indent="0" shrinkToFit="false"/>
      <protection locked="true" hidden="false"/>
    </xf>
    <xf numFmtId="165" fontId="0" fillId="3" borderId="1" xfId="0" applyFont="false" applyBorder="true" applyAlignment="false" applyProtection="false">
      <alignment horizontal="general"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4" fontId="0" fillId="31"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4" fillId="32" borderId="1" xfId="0" applyFont="true" applyBorder="true" applyAlignment="true" applyProtection="false">
      <alignment horizontal="center" vertical="center" textRotation="0" wrapText="true" indent="0" shrinkToFit="false"/>
      <protection locked="true" hidden="false"/>
    </xf>
    <xf numFmtId="164" fontId="4" fillId="33"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32" borderId="1" xfId="0" applyFont="true" applyBorder="true" applyAlignment="true" applyProtection="false">
      <alignment horizontal="center" vertical="center" textRotation="0" wrapText="false" indent="0" shrinkToFit="false"/>
      <protection locked="true" hidden="false"/>
    </xf>
    <xf numFmtId="164" fontId="4" fillId="33" borderId="1" xfId="0" applyFont="true" applyBorder="true" applyAlignment="true" applyProtection="false">
      <alignment horizontal="center" vertical="center" textRotation="0" wrapText="false" indent="0" shrinkToFit="false"/>
      <protection locked="true" hidden="false"/>
    </xf>
    <xf numFmtId="170" fontId="0" fillId="0" borderId="1" xfId="0" applyFont="false" applyBorder="true" applyAlignment="false" applyProtection="false">
      <alignment horizontal="general" vertical="bottom" textRotation="0" wrapText="false" indent="0" shrinkToFit="false"/>
      <protection locked="true" hidden="false"/>
    </xf>
    <xf numFmtId="166"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70" fontId="0" fillId="0" borderId="0" xfId="0" applyFont="false" applyBorder="true" applyAlignment="false" applyProtection="false">
      <alignment horizontal="general" vertical="bottom" textRotation="0" wrapText="false" indent="0" shrinkToFit="false"/>
      <protection locked="true" hidden="false"/>
    </xf>
    <xf numFmtId="169" fontId="0" fillId="0" borderId="0" xfId="0" applyFont="false" applyBorder="tru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right" vertical="center" textRotation="0" wrapText="true" indent="0" shrinkToFit="false"/>
      <protection locked="true" hidden="false"/>
    </xf>
    <xf numFmtId="169" fontId="6"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8" fontId="0" fillId="0" borderId="0" xfId="0" applyFont="false" applyBorder="true" applyAlignment="false" applyProtection="false">
      <alignment horizontal="general" vertical="bottom" textRotation="0" wrapText="false" indent="0" shrinkToFit="false"/>
      <protection locked="true" hidden="false"/>
    </xf>
    <xf numFmtId="170" fontId="0" fillId="0" borderId="1" xfId="0" applyFont="true" applyBorder="true" applyAlignment="false" applyProtection="false">
      <alignment horizontal="general" vertical="bottom" textRotation="0" wrapText="false" indent="0" shrinkToFit="false"/>
      <protection locked="true" hidden="false"/>
    </xf>
    <xf numFmtId="168" fontId="5" fillId="0" borderId="0" xfId="0" applyFont="true" applyBorder="true" applyAlignment="true" applyProtection="false">
      <alignment horizontal="right" vertical="center" textRotation="0" wrapText="true" indent="0" shrinkToFit="false"/>
      <protection locked="true" hidden="false"/>
    </xf>
    <xf numFmtId="168" fontId="0" fillId="0" borderId="0" xfId="0" applyFont="true" applyBorder="true" applyAlignment="false" applyProtection="false">
      <alignment horizontal="general" vertical="bottom" textRotation="0" wrapText="false" indent="0" shrinkToFit="false"/>
      <protection locked="true" hidden="false"/>
    </xf>
    <xf numFmtId="171" fontId="4" fillId="0" borderId="0" xfId="0" applyFont="true" applyBorder="true" applyAlignment="true" applyProtection="false">
      <alignment horizontal="righ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E6E6FF"/>
      <rgbColor rgb="FFFF0000"/>
      <rgbColor rgb="FF00FF00"/>
      <rgbColor rgb="FF0000FF"/>
      <rgbColor rgb="FFFFFF00"/>
      <rgbColor rgb="FFFF3333"/>
      <rgbColor rgb="FF00FFFF"/>
      <rgbColor rgb="FF800000"/>
      <rgbColor rgb="FF008000"/>
      <rgbColor rgb="FF000080"/>
      <rgbColor rgb="FF808019"/>
      <rgbColor rgb="FF6600CC"/>
      <rgbColor rgb="FF008080"/>
      <rgbColor rgb="FFC0C0C0"/>
      <rgbColor rgb="FF7DA647"/>
      <rgbColor rgb="FF9999FF"/>
      <rgbColor rgb="FF804C19"/>
      <rgbColor rgb="FFFFFFCC"/>
      <rgbColor rgb="FFCCFFFF"/>
      <rgbColor rgb="FF660066"/>
      <rgbColor rgb="FFFF8080"/>
      <rgbColor rgb="FF0066F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FF"/>
      <rgbColor rgb="FFFF6666"/>
      <rgbColor rgb="FFFFCC99"/>
      <rgbColor rgb="FF0047FF"/>
      <rgbColor rgb="FF66FFFF"/>
      <rgbColor rgb="FFCCCC00"/>
      <rgbColor rgb="FFEB613D"/>
      <rgbColor rgb="FFFF950E"/>
      <rgbColor rgb="FFFF6600"/>
      <rgbColor rgb="FF6B4794"/>
      <rgbColor rgb="FF999999"/>
      <rgbColor rgb="FF004586"/>
      <rgbColor rgb="FF669933"/>
      <rgbColor rgb="FF003300"/>
      <rgbColor rgb="FF333300"/>
      <rgbColor rgb="FFB84700"/>
      <rgbColor rgb="FFDD4814"/>
      <rgbColor rgb="FF4B1F6F"/>
      <rgbColor rgb="FF1F1C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5" topLeftCell="B6" activePane="bottomLeft" state="frozen"/>
      <selection pane="topLeft" activeCell="A1" activeCellId="0" sqref="A1"/>
      <selection pane="bottomLeft" activeCell="X3" activeCellId="0" sqref="X3"/>
    </sheetView>
  </sheetViews>
  <sheetFormatPr defaultRowHeight="14.1" zeroHeight="false" outlineLevelRow="0" outlineLevelCol="0"/>
  <cols>
    <col collapsed="false" customWidth="true" hidden="false" outlineLevel="0" max="1" min="1" style="0" width="28.38"/>
    <col collapsed="false" customWidth="true" hidden="false" outlineLevel="0" max="6" min="2" style="0" width="8.67"/>
    <col collapsed="false" customWidth="false" hidden="false" outlineLevel="0" max="7" min="7" style="0" width="11.57"/>
    <col collapsed="false" customWidth="true" hidden="false" outlineLevel="0" max="8" min="8" style="0" width="12.27"/>
    <col collapsed="false" customWidth="true" hidden="false" outlineLevel="0" max="17" min="9" style="0" width="8.67"/>
    <col collapsed="false" customWidth="true" hidden="false" outlineLevel="0" max="18" min="18" style="0" width="12.41"/>
    <col collapsed="false" customWidth="true" hidden="false" outlineLevel="0" max="19" min="19" style="0" width="14.81"/>
    <col collapsed="false" customWidth="true" hidden="false" outlineLevel="0" max="23" min="20" style="0" width="8.67"/>
    <col collapsed="false" customWidth="true" hidden="false" outlineLevel="0" max="24" min="24" style="0" width="8.78"/>
    <col collapsed="false" customWidth="false" hidden="false" outlineLevel="0" max="1025" min="25" style="0" width="11.52"/>
  </cols>
  <sheetData>
    <row r="1" s="24" customFormat="true" ht="84.3" hidden="false" customHeight="true" outlineLevel="0" collapsed="false">
      <c r="A1" s="1" t="s">
        <v>0</v>
      </c>
      <c r="B1" s="2" t="s">
        <v>1</v>
      </c>
      <c r="C1" s="3" t="s">
        <v>2</v>
      </c>
      <c r="D1" s="4" t="s">
        <v>3</v>
      </c>
      <c r="E1" s="5" t="s">
        <v>4</v>
      </c>
      <c r="F1" s="6" t="s">
        <v>5</v>
      </c>
      <c r="G1" s="7" t="s">
        <v>6</v>
      </c>
      <c r="H1" s="8" t="s">
        <v>7</v>
      </c>
      <c r="I1" s="9" t="s">
        <v>8</v>
      </c>
      <c r="J1" s="10" t="s">
        <v>9</v>
      </c>
      <c r="K1" s="11" t="s">
        <v>10</v>
      </c>
      <c r="L1" s="12" t="s">
        <v>11</v>
      </c>
      <c r="M1" s="13" t="s">
        <v>12</v>
      </c>
      <c r="N1" s="14" t="s">
        <v>13</v>
      </c>
      <c r="O1" s="15" t="s">
        <v>14</v>
      </c>
      <c r="P1" s="16" t="s">
        <v>15</v>
      </c>
      <c r="Q1" s="17" t="s">
        <v>16</v>
      </c>
      <c r="R1" s="18" t="s">
        <v>17</v>
      </c>
      <c r="S1" s="19" t="s">
        <v>18</v>
      </c>
      <c r="T1" s="20" t="s">
        <v>19</v>
      </c>
      <c r="U1" s="21" t="s">
        <v>20</v>
      </c>
      <c r="V1" s="22" t="s">
        <v>21</v>
      </c>
      <c r="W1" s="23" t="s">
        <v>22</v>
      </c>
      <c r="X1" s="1" t="s">
        <v>23</v>
      </c>
      <c r="AMJ1" s="0"/>
    </row>
    <row r="2" s="48" customFormat="true" ht="14.65" hidden="false" customHeight="false" outlineLevel="0" collapsed="false">
      <c r="A2" s="25"/>
      <c r="B2" s="26" t="s">
        <v>24</v>
      </c>
      <c r="C2" s="27" t="s">
        <v>25</v>
      </c>
      <c r="D2" s="28" t="s">
        <v>26</v>
      </c>
      <c r="E2" s="29" t="s">
        <v>27</v>
      </c>
      <c r="F2" s="30" t="s">
        <v>28</v>
      </c>
      <c r="G2" s="31" t="s">
        <v>29</v>
      </c>
      <c r="H2" s="32" t="s">
        <v>30</v>
      </c>
      <c r="I2" s="33" t="s">
        <v>31</v>
      </c>
      <c r="J2" s="34" t="s">
        <v>32</v>
      </c>
      <c r="K2" s="35" t="s">
        <v>33</v>
      </c>
      <c r="L2" s="36" t="s">
        <v>34</v>
      </c>
      <c r="M2" s="37" t="s">
        <v>35</v>
      </c>
      <c r="N2" s="38" t="s">
        <v>36</v>
      </c>
      <c r="O2" s="39" t="s">
        <v>37</v>
      </c>
      <c r="P2" s="40" t="s">
        <v>38</v>
      </c>
      <c r="Q2" s="41" t="s">
        <v>39</v>
      </c>
      <c r="R2" s="42" t="s">
        <v>40</v>
      </c>
      <c r="S2" s="43" t="s">
        <v>41</v>
      </c>
      <c r="T2" s="44" t="s">
        <v>42</v>
      </c>
      <c r="U2" s="45" t="s">
        <v>43</v>
      </c>
      <c r="V2" s="46" t="s">
        <v>44</v>
      </c>
      <c r="W2" s="47" t="s">
        <v>45</v>
      </c>
      <c r="X2" s="25"/>
      <c r="AMJ2" s="0"/>
    </row>
    <row r="3" customFormat="false" ht="14.1" hidden="false" customHeight="false" outlineLevel="0" collapsed="false">
      <c r="A3" s="49" t="s">
        <v>23</v>
      </c>
      <c r="B3" s="50" t="n">
        <f aca="false">SUM(B6:B130)</f>
        <v>1757071</v>
      </c>
      <c r="C3" s="50" t="n">
        <f aca="false">SUM(C6:C130)</f>
        <v>1074120</v>
      </c>
      <c r="D3" s="50" t="n">
        <f aca="false">SUM(D6:D130)</f>
        <v>975607</v>
      </c>
      <c r="E3" s="50" t="n">
        <f aca="false">SUM(E6:E130)</f>
        <v>323124</v>
      </c>
      <c r="F3" s="50" t="n">
        <f aca="false">SUM(F6:F130)</f>
        <v>30697</v>
      </c>
      <c r="G3" s="50" t="n">
        <f aca="false">SUM(G6:G130)</f>
        <v>23163</v>
      </c>
      <c r="H3" s="50" t="n">
        <f aca="false">SUM(H6:H130)</f>
        <v>16429</v>
      </c>
      <c r="I3" s="51" t="n">
        <f aca="false">SUM(I6:I130)</f>
        <v>15361</v>
      </c>
      <c r="J3" s="50" t="n">
        <f aca="false">SUM(J6:J130)</f>
        <v>7539</v>
      </c>
      <c r="K3" s="50" t="n">
        <f aca="false">SUM(K6:K130)</f>
        <v>2690</v>
      </c>
      <c r="L3" s="50" t="n">
        <f aca="false">SUM(L6:L130)</f>
        <v>2016</v>
      </c>
      <c r="M3" s="50" t="n">
        <f aca="false">SUM(M6:M130)</f>
        <v>1645</v>
      </c>
      <c r="N3" s="50" t="n">
        <f aca="false">SUM(N6:N130)</f>
        <v>1291</v>
      </c>
      <c r="O3" s="50" t="n">
        <f aca="false">SUM(O6:O130)</f>
        <v>521</v>
      </c>
      <c r="P3" s="50" t="n">
        <f aca="false">SUM(P6:P130)</f>
        <v>400</v>
      </c>
      <c r="Q3" s="50" t="n">
        <f aca="false">SUM(Q6:Q130)</f>
        <v>241</v>
      </c>
      <c r="R3" s="50" t="n">
        <f aca="false">SUM(R6:R130)</f>
        <v>163</v>
      </c>
      <c r="S3" s="50" t="n">
        <f aca="false">SUM(S6:S130)</f>
        <v>126</v>
      </c>
      <c r="T3" s="50" t="n">
        <f aca="false">SUM(T6:T130)</f>
        <v>58</v>
      </c>
      <c r="U3" s="50" t="n">
        <f aca="false">SUM(U6:U130)</f>
        <v>0</v>
      </c>
      <c r="V3" s="50" t="n">
        <f aca="false">SUM(V6:V130)</f>
        <v>0</v>
      </c>
      <c r="W3" s="50" t="n">
        <f aca="false">SUM(W6:W130)</f>
        <v>0</v>
      </c>
      <c r="X3" s="52" t="n">
        <f aca="false">SUM(B3:W3)</f>
        <v>4232262</v>
      </c>
    </row>
    <row r="4" customFormat="false" ht="14.1" hidden="false" customHeight="false" outlineLevel="0" collapsed="false">
      <c r="A4" s="49" t="s">
        <v>46</v>
      </c>
      <c r="B4" s="53" t="n">
        <f aca="false">B3/$X$3</f>
        <v>0.415161206938512</v>
      </c>
      <c r="C4" s="53" t="n">
        <f aca="false">C3/$X$3</f>
        <v>0.2537933615641</v>
      </c>
      <c r="D4" s="53" t="n">
        <f aca="false">D3/$X$3</f>
        <v>0.23051668351345</v>
      </c>
      <c r="E4" s="53" t="n">
        <f aca="false">E3/$X$3</f>
        <v>0.0763478253472966</v>
      </c>
      <c r="F4" s="53" t="n">
        <f aca="false">F3/$X$3</f>
        <v>0.00725309538965215</v>
      </c>
      <c r="G4" s="53" t="n">
        <f aca="false">G3/$X$3</f>
        <v>0.00547295984983916</v>
      </c>
      <c r="H4" s="53" t="n">
        <f aca="false">H3/$X$3</f>
        <v>0.00388184852450061</v>
      </c>
      <c r="I4" s="53" t="n">
        <f aca="false">I3/$X$3</f>
        <v>0.00362950119817724</v>
      </c>
      <c r="J4" s="53" t="n">
        <f aca="false">J3/$X$3</f>
        <v>0.00178131694115345</v>
      </c>
      <c r="K4" s="53" t="n">
        <f aca="false">K3/$X$3</f>
        <v>0.000635593921170287</v>
      </c>
      <c r="L4" s="53" t="n">
        <f aca="false">L3/$X$3</f>
        <v>0.000476341020475575</v>
      </c>
      <c r="M4" s="53" t="n">
        <f aca="false">M3/$X$3</f>
        <v>0.000388681041013056</v>
      </c>
      <c r="N4" s="53" t="n">
        <f aca="false">N3/$X$3</f>
        <v>0.000305037826108119</v>
      </c>
      <c r="O4" s="53" t="n">
        <f aca="false">O3/$X$3</f>
        <v>0.000123102019676476</v>
      </c>
      <c r="P4" s="53" t="n">
        <f aca="false">P3/$X$3</f>
        <v>9.45121072372173E-005</v>
      </c>
      <c r="Q4" s="53" t="n">
        <f aca="false">Q3/$X$3</f>
        <v>5.69435446104235E-005</v>
      </c>
      <c r="R4" s="53" t="n">
        <f aca="false">R3/$X$3</f>
        <v>3.85136836991661E-005</v>
      </c>
      <c r="S4" s="53" t="n">
        <f aca="false">S3/$X$3</f>
        <v>2.97713137797235E-005</v>
      </c>
      <c r="T4" s="53" t="n">
        <f aca="false">T3/$X$3</f>
        <v>1.37042555493965E-005</v>
      </c>
      <c r="U4" s="53" t="n">
        <f aca="false">U3/$X$3</f>
        <v>0</v>
      </c>
      <c r="V4" s="53" t="n">
        <f aca="false">V3/$X$3</f>
        <v>0</v>
      </c>
      <c r="W4" s="53" t="n">
        <f aca="false">W3/$X$3</f>
        <v>0</v>
      </c>
      <c r="X4" s="54" t="n">
        <f aca="false">SUM(B4:W4)</f>
        <v>1</v>
      </c>
    </row>
    <row r="5" customFormat="false" ht="14.1" hidden="false" customHeight="false" outlineLevel="0" collapsed="false">
      <c r="I5" s="55"/>
    </row>
    <row r="6" customFormat="false" ht="14.15" hidden="false" customHeight="false" outlineLevel="0" collapsed="false">
      <c r="A6" s="56" t="s">
        <v>47</v>
      </c>
      <c r="B6" s="52" t="n">
        <v>8476</v>
      </c>
      <c r="C6" s="52" t="n">
        <v>6317</v>
      </c>
      <c r="D6" s="52" t="n">
        <v>3927</v>
      </c>
      <c r="E6" s="52" t="n">
        <v>1469</v>
      </c>
      <c r="F6" s="52" t="n">
        <v>235</v>
      </c>
      <c r="G6" s="52"/>
      <c r="H6" s="52" t="n">
        <v>202</v>
      </c>
      <c r="I6" s="52"/>
      <c r="J6" s="52"/>
      <c r="K6" s="52"/>
      <c r="L6" s="52"/>
      <c r="M6" s="52"/>
      <c r="N6" s="52"/>
      <c r="O6" s="52"/>
      <c r="P6" s="52"/>
      <c r="Q6" s="52"/>
      <c r="R6" s="52"/>
      <c r="S6" s="52"/>
      <c r="T6" s="52"/>
      <c r="U6" s="52"/>
      <c r="V6" s="52"/>
      <c r="W6" s="52"/>
      <c r="X6" s="52" t="n">
        <f aca="false">SUM(B6:W6)</f>
        <v>20626</v>
      </c>
    </row>
    <row r="7" customFormat="false" ht="14.15" hidden="false" customHeight="false" outlineLevel="0" collapsed="false">
      <c r="A7" s="57" t="s">
        <v>48</v>
      </c>
      <c r="B7" s="52" t="n">
        <v>7615</v>
      </c>
      <c r="C7" s="52" t="n">
        <v>9267</v>
      </c>
      <c r="D7" s="52" t="n">
        <v>3084</v>
      </c>
      <c r="E7" s="52" t="n">
        <v>1354</v>
      </c>
      <c r="F7" s="52" t="n">
        <v>627</v>
      </c>
      <c r="G7" s="52"/>
      <c r="H7" s="52"/>
      <c r="I7" s="52"/>
      <c r="J7" s="52"/>
      <c r="K7" s="52"/>
      <c r="L7" s="52"/>
      <c r="M7" s="52"/>
      <c r="N7" s="52"/>
      <c r="O7" s="52"/>
      <c r="P7" s="52"/>
      <c r="Q7" s="52"/>
      <c r="R7" s="52"/>
      <c r="S7" s="52"/>
      <c r="T7" s="52"/>
      <c r="U7" s="52"/>
      <c r="V7" s="52"/>
      <c r="W7" s="52"/>
      <c r="X7" s="52" t="n">
        <f aca="false">SUM(B7:W7)</f>
        <v>21947</v>
      </c>
    </row>
    <row r="8" customFormat="false" ht="14.1" hidden="false" customHeight="false" outlineLevel="0" collapsed="false">
      <c r="A8" s="56" t="s">
        <v>49</v>
      </c>
      <c r="B8" s="52" t="n">
        <v>24211</v>
      </c>
      <c r="C8" s="52" t="n">
        <v>3985</v>
      </c>
      <c r="D8" s="52" t="n">
        <v>3050</v>
      </c>
      <c r="E8" s="52" t="n">
        <v>2241</v>
      </c>
      <c r="F8" s="52" t="n">
        <v>162</v>
      </c>
      <c r="G8" s="52" t="n">
        <v>405</v>
      </c>
      <c r="H8" s="52"/>
      <c r="I8" s="52"/>
      <c r="J8" s="52"/>
      <c r="K8" s="52"/>
      <c r="L8" s="52" t="n">
        <v>67</v>
      </c>
      <c r="M8" s="52"/>
      <c r="N8" s="52"/>
      <c r="O8" s="52"/>
      <c r="P8" s="52"/>
      <c r="Q8" s="52"/>
      <c r="R8" s="52"/>
      <c r="S8" s="52"/>
      <c r="T8" s="52"/>
      <c r="U8" s="52"/>
      <c r="V8" s="52"/>
      <c r="W8" s="52"/>
      <c r="X8" s="52" t="n">
        <f aca="false">SUM(B8:W8)</f>
        <v>34121</v>
      </c>
    </row>
    <row r="9" customFormat="false" ht="14.1" hidden="false" customHeight="false" outlineLevel="0" collapsed="false">
      <c r="A9" s="56" t="s">
        <v>50</v>
      </c>
      <c r="B9" s="52" t="n">
        <v>16049</v>
      </c>
      <c r="C9" s="52" t="n">
        <v>7326</v>
      </c>
      <c r="D9" s="52" t="n">
        <v>5315</v>
      </c>
      <c r="E9" s="52" t="n">
        <v>2448</v>
      </c>
      <c r="F9" s="52" t="n">
        <v>147</v>
      </c>
      <c r="G9" s="52" t="n">
        <v>303</v>
      </c>
      <c r="H9" s="52"/>
      <c r="I9" s="52"/>
      <c r="J9" s="52"/>
      <c r="K9" s="52"/>
      <c r="L9" s="52"/>
      <c r="M9" s="52"/>
      <c r="N9" s="52"/>
      <c r="O9" s="52"/>
      <c r="P9" s="52"/>
      <c r="Q9" s="52"/>
      <c r="R9" s="52"/>
      <c r="S9" s="52"/>
      <c r="T9" s="52"/>
      <c r="U9" s="52"/>
      <c r="V9" s="52"/>
      <c r="W9" s="52"/>
      <c r="X9" s="52" t="n">
        <f aca="false">SUM(B9:W9)</f>
        <v>31588</v>
      </c>
    </row>
    <row r="10" customFormat="false" ht="14.1" hidden="false" customHeight="false" outlineLevel="0" collapsed="false">
      <c r="A10" s="56" t="s">
        <v>51</v>
      </c>
      <c r="B10" s="52" t="n">
        <v>11676</v>
      </c>
      <c r="C10" s="52" t="n">
        <v>9711</v>
      </c>
      <c r="D10" s="52" t="n">
        <v>7212</v>
      </c>
      <c r="E10" s="52" t="n">
        <v>1395</v>
      </c>
      <c r="F10" s="52" t="n">
        <v>112</v>
      </c>
      <c r="G10" s="52" t="n">
        <v>370</v>
      </c>
      <c r="H10" s="52"/>
      <c r="I10" s="52"/>
      <c r="J10" s="52"/>
      <c r="K10" s="52"/>
      <c r="L10" s="52"/>
      <c r="M10" s="52"/>
      <c r="N10" s="52"/>
      <c r="O10" s="52" t="n">
        <v>51</v>
      </c>
      <c r="P10" s="52"/>
      <c r="Q10" s="52"/>
      <c r="R10" s="52"/>
      <c r="S10" s="52"/>
      <c r="T10" s="52"/>
      <c r="U10" s="52"/>
      <c r="V10" s="52"/>
      <c r="W10" s="52"/>
      <c r="X10" s="52" t="n">
        <f aca="false">SUM(B10:W10)</f>
        <v>30527</v>
      </c>
    </row>
    <row r="11" customFormat="false" ht="14.15" hidden="false" customHeight="false" outlineLevel="0" collapsed="false">
      <c r="A11" s="58" t="s">
        <v>52</v>
      </c>
      <c r="B11" s="52" t="n">
        <v>12881</v>
      </c>
      <c r="C11" s="52" t="n">
        <v>7278</v>
      </c>
      <c r="D11" s="52" t="n">
        <v>19393</v>
      </c>
      <c r="E11" s="52" t="n">
        <v>2222</v>
      </c>
      <c r="F11" s="52"/>
      <c r="G11" s="52" t="n">
        <v>385</v>
      </c>
      <c r="H11" s="52" t="n">
        <v>475</v>
      </c>
      <c r="I11" s="52"/>
      <c r="J11" s="52"/>
      <c r="K11" s="52"/>
      <c r="L11" s="52"/>
      <c r="M11" s="52"/>
      <c r="N11" s="52"/>
      <c r="O11" s="52"/>
      <c r="P11" s="52"/>
      <c r="Q11" s="52"/>
      <c r="R11" s="52"/>
      <c r="S11" s="52"/>
      <c r="T11" s="52"/>
      <c r="U11" s="52"/>
      <c r="V11" s="52"/>
      <c r="W11" s="52"/>
      <c r="X11" s="52" t="n">
        <f aca="false">SUM(B11:W11)</f>
        <v>42634</v>
      </c>
    </row>
    <row r="12" customFormat="false" ht="14.1" hidden="false" customHeight="false" outlineLevel="0" collapsed="false">
      <c r="A12" s="58" t="s">
        <v>53</v>
      </c>
      <c r="B12" s="52" t="n">
        <v>11535</v>
      </c>
      <c r="C12" s="52" t="n">
        <v>2128</v>
      </c>
      <c r="D12" s="52" t="n">
        <v>15761</v>
      </c>
      <c r="E12" s="52" t="n">
        <v>887</v>
      </c>
      <c r="F12" s="52" t="n">
        <v>105</v>
      </c>
      <c r="G12" s="52"/>
      <c r="H12" s="52" t="n">
        <v>432</v>
      </c>
      <c r="I12" s="52" t="n">
        <v>125</v>
      </c>
      <c r="J12" s="52"/>
      <c r="K12" s="52"/>
      <c r="L12" s="52"/>
      <c r="M12" s="52"/>
      <c r="N12" s="52"/>
      <c r="O12" s="52"/>
      <c r="P12" s="52"/>
      <c r="Q12" s="52"/>
      <c r="R12" s="52"/>
      <c r="S12" s="52"/>
      <c r="T12" s="52"/>
      <c r="U12" s="52"/>
      <c r="V12" s="52"/>
      <c r="W12" s="52"/>
      <c r="X12" s="52" t="n">
        <f aca="false">SUM(B12:W12)</f>
        <v>30973</v>
      </c>
    </row>
    <row r="13" customFormat="false" ht="14.1" hidden="false" customHeight="false" outlineLevel="0" collapsed="false">
      <c r="A13" s="56" t="s">
        <v>54</v>
      </c>
      <c r="B13" s="52" t="n">
        <v>17055</v>
      </c>
      <c r="C13" s="52" t="n">
        <v>2314</v>
      </c>
      <c r="D13" s="52" t="n">
        <v>12909</v>
      </c>
      <c r="E13" s="52" t="n">
        <v>729</v>
      </c>
      <c r="F13" s="52" t="n">
        <v>220</v>
      </c>
      <c r="G13" s="52"/>
      <c r="H13" s="52" t="n">
        <v>315</v>
      </c>
      <c r="I13" s="52"/>
      <c r="J13" s="52"/>
      <c r="K13" s="52"/>
      <c r="L13" s="52"/>
      <c r="M13" s="52"/>
      <c r="N13" s="52"/>
      <c r="O13" s="52" t="n">
        <v>69</v>
      </c>
      <c r="P13" s="52"/>
      <c r="Q13" s="52"/>
      <c r="R13" s="52" t="n">
        <v>163</v>
      </c>
      <c r="S13" s="52"/>
      <c r="T13" s="52"/>
      <c r="U13" s="52"/>
      <c r="V13" s="52"/>
      <c r="W13" s="52"/>
      <c r="X13" s="52" t="n">
        <f aca="false">SUM(B13:W13)</f>
        <v>33774</v>
      </c>
    </row>
    <row r="14" customFormat="false" ht="14.15" hidden="false" customHeight="false" outlineLevel="0" collapsed="false">
      <c r="A14" s="57" t="s">
        <v>55</v>
      </c>
      <c r="B14" s="52" t="n">
        <v>8601</v>
      </c>
      <c r="C14" s="52" t="n">
        <v>11891</v>
      </c>
      <c r="D14" s="52" t="n">
        <v>7035</v>
      </c>
      <c r="E14" s="52" t="n">
        <v>2106</v>
      </c>
      <c r="F14" s="52" t="n">
        <v>183</v>
      </c>
      <c r="G14" s="52" t="n">
        <v>278</v>
      </c>
      <c r="H14" s="52" t="n">
        <v>337</v>
      </c>
      <c r="I14" s="52" t="n">
        <v>111</v>
      </c>
      <c r="J14" s="52"/>
      <c r="K14" s="52"/>
      <c r="L14" s="52"/>
      <c r="M14" s="52" t="n">
        <v>78</v>
      </c>
      <c r="N14" s="52"/>
      <c r="O14" s="52"/>
      <c r="P14" s="52"/>
      <c r="Q14" s="52"/>
      <c r="R14" s="52"/>
      <c r="S14" s="52"/>
      <c r="T14" s="52"/>
      <c r="U14" s="52"/>
      <c r="V14" s="52"/>
      <c r="W14" s="52"/>
      <c r="X14" s="52" t="n">
        <f aca="false">SUM(B14:W14)</f>
        <v>30620</v>
      </c>
    </row>
    <row r="15" customFormat="false" ht="14.15" hidden="false" customHeight="false" outlineLevel="0" collapsed="false">
      <c r="A15" s="56" t="s">
        <v>56</v>
      </c>
      <c r="B15" s="52" t="n">
        <v>15843</v>
      </c>
      <c r="C15" s="52" t="n">
        <v>4283</v>
      </c>
      <c r="D15" s="52" t="n">
        <v>10668</v>
      </c>
      <c r="E15" s="52" t="n">
        <v>865</v>
      </c>
      <c r="F15" s="52" t="n">
        <v>116</v>
      </c>
      <c r="G15" s="52"/>
      <c r="H15" s="52" t="n">
        <v>378</v>
      </c>
      <c r="I15" s="52"/>
      <c r="J15" s="52"/>
      <c r="K15" s="52"/>
      <c r="L15" s="52"/>
      <c r="M15" s="52"/>
      <c r="N15" s="52"/>
      <c r="O15" s="52"/>
      <c r="P15" s="52"/>
      <c r="Q15" s="52"/>
      <c r="R15" s="52"/>
      <c r="S15" s="52"/>
      <c r="T15" s="52"/>
      <c r="U15" s="52"/>
      <c r="V15" s="52"/>
      <c r="W15" s="52"/>
      <c r="X15" s="52" t="n">
        <f aca="false">SUM(B15:W15)</f>
        <v>32153</v>
      </c>
    </row>
    <row r="16" customFormat="false" ht="14.15" hidden="false" customHeight="false" outlineLevel="0" collapsed="false">
      <c r="A16" s="57" t="s">
        <v>57</v>
      </c>
      <c r="B16" s="52" t="n">
        <v>7570</v>
      </c>
      <c r="C16" s="52" t="n">
        <v>15070</v>
      </c>
      <c r="D16" s="52" t="n">
        <v>11814</v>
      </c>
      <c r="E16" s="52" t="n">
        <v>2666</v>
      </c>
      <c r="F16" s="52" t="n">
        <v>261</v>
      </c>
      <c r="G16" s="52" t="n">
        <v>483</v>
      </c>
      <c r="H16" s="52"/>
      <c r="I16" s="52"/>
      <c r="J16" s="52"/>
      <c r="K16" s="52"/>
      <c r="L16" s="52"/>
      <c r="M16" s="52"/>
      <c r="N16" s="52"/>
      <c r="O16" s="52" t="n">
        <v>193</v>
      </c>
      <c r="P16" s="52"/>
      <c r="Q16" s="52"/>
      <c r="R16" s="52"/>
      <c r="S16" s="52"/>
      <c r="T16" s="52"/>
      <c r="U16" s="52"/>
      <c r="V16" s="52"/>
      <c r="W16" s="52"/>
      <c r="X16" s="52" t="n">
        <f aca="false">SUM(B16:W16)</f>
        <v>38057</v>
      </c>
    </row>
    <row r="17" customFormat="false" ht="14.1" hidden="false" customHeight="false" outlineLevel="0" collapsed="false">
      <c r="A17" s="57" t="s">
        <v>58</v>
      </c>
      <c r="B17" s="52" t="n">
        <v>10892</v>
      </c>
      <c r="C17" s="52" t="n">
        <v>15232</v>
      </c>
      <c r="D17" s="52" t="n">
        <v>10985</v>
      </c>
      <c r="E17" s="52" t="n">
        <v>3070</v>
      </c>
      <c r="F17" s="52" t="n">
        <v>199</v>
      </c>
      <c r="G17" s="52"/>
      <c r="H17" s="52"/>
      <c r="I17" s="52" t="n">
        <v>111</v>
      </c>
      <c r="J17" s="52" t="n">
        <v>305</v>
      </c>
      <c r="K17" s="52"/>
      <c r="L17" s="52"/>
      <c r="M17" s="52"/>
      <c r="N17" s="52"/>
      <c r="O17" s="52"/>
      <c r="P17" s="52"/>
      <c r="Q17" s="52"/>
      <c r="R17" s="52"/>
      <c r="S17" s="52"/>
      <c r="T17" s="52"/>
      <c r="U17" s="52"/>
      <c r="V17" s="52"/>
      <c r="W17" s="52"/>
      <c r="X17" s="52" t="n">
        <f aca="false">SUM(B17:W17)</f>
        <v>40794</v>
      </c>
    </row>
    <row r="18" customFormat="false" ht="14.1" hidden="false" customHeight="false" outlineLevel="0" collapsed="false">
      <c r="A18" s="58" t="s">
        <v>59</v>
      </c>
      <c r="B18" s="52" t="n">
        <v>13118</v>
      </c>
      <c r="C18" s="52" t="n">
        <v>13046</v>
      </c>
      <c r="D18" s="52" t="n">
        <v>15075</v>
      </c>
      <c r="E18" s="52" t="n">
        <v>2898</v>
      </c>
      <c r="F18" s="52"/>
      <c r="G18" s="52"/>
      <c r="H18" s="52" t="n">
        <v>312</v>
      </c>
      <c r="I18" s="52"/>
      <c r="J18" s="52"/>
      <c r="K18" s="52"/>
      <c r="L18" s="52"/>
      <c r="M18" s="52"/>
      <c r="N18" s="52"/>
      <c r="O18" s="52"/>
      <c r="P18" s="52"/>
      <c r="Q18" s="52"/>
      <c r="R18" s="52"/>
      <c r="S18" s="52"/>
      <c r="T18" s="52"/>
      <c r="U18" s="52"/>
      <c r="V18" s="52"/>
      <c r="W18" s="52"/>
      <c r="X18" s="52" t="n">
        <f aca="false">SUM(B18:W18)</f>
        <v>44449</v>
      </c>
    </row>
    <row r="19" customFormat="false" ht="14.15" hidden="false" customHeight="false" outlineLevel="0" collapsed="false">
      <c r="A19" s="57" t="s">
        <v>60</v>
      </c>
      <c r="B19" s="52" t="n">
        <v>10508</v>
      </c>
      <c r="C19" s="52" t="n">
        <v>11380</v>
      </c>
      <c r="D19" s="52" t="n">
        <v>1061</v>
      </c>
      <c r="E19" s="52" t="n">
        <v>1540</v>
      </c>
      <c r="F19" s="52" t="n">
        <v>130</v>
      </c>
      <c r="G19" s="52"/>
      <c r="H19" s="52"/>
      <c r="I19" s="52"/>
      <c r="J19" s="52" t="n">
        <v>283</v>
      </c>
      <c r="K19" s="52"/>
      <c r="L19" s="52"/>
      <c r="M19" s="52"/>
      <c r="N19" s="52"/>
      <c r="O19" s="52"/>
      <c r="P19" s="52"/>
      <c r="Q19" s="52"/>
      <c r="R19" s="52"/>
      <c r="S19" s="52"/>
      <c r="T19" s="52"/>
      <c r="U19" s="52"/>
      <c r="V19" s="52"/>
      <c r="W19" s="52"/>
      <c r="X19" s="52" t="n">
        <f aca="false">SUM(B19:W19)</f>
        <v>24902</v>
      </c>
    </row>
    <row r="20" customFormat="false" ht="14.15" hidden="false" customHeight="false" outlineLevel="0" collapsed="false">
      <c r="A20" s="58" t="s">
        <v>61</v>
      </c>
      <c r="B20" s="52" t="n">
        <v>9944</v>
      </c>
      <c r="C20" s="52" t="n">
        <v>14232</v>
      </c>
      <c r="D20" s="52" t="n">
        <v>14331</v>
      </c>
      <c r="E20" s="52" t="n">
        <v>3678</v>
      </c>
      <c r="F20" s="52" t="n">
        <v>246</v>
      </c>
      <c r="G20" s="52"/>
      <c r="H20" s="52" t="n">
        <v>225</v>
      </c>
      <c r="I20" s="52"/>
      <c r="J20" s="52"/>
      <c r="K20" s="52"/>
      <c r="L20" s="52"/>
      <c r="M20" s="52"/>
      <c r="N20" s="52"/>
      <c r="O20" s="52"/>
      <c r="P20" s="52"/>
      <c r="Q20" s="52"/>
      <c r="R20" s="52"/>
      <c r="S20" s="52" t="n">
        <v>126</v>
      </c>
      <c r="T20" s="52"/>
      <c r="U20" s="52"/>
      <c r="V20" s="52"/>
      <c r="W20" s="52"/>
      <c r="X20" s="52" t="n">
        <f aca="false">SUM(B20:W20)</f>
        <v>42782</v>
      </c>
    </row>
    <row r="21" customFormat="false" ht="14.15" hidden="false" customHeight="false" outlineLevel="0" collapsed="false">
      <c r="A21" s="56" t="s">
        <v>62</v>
      </c>
      <c r="B21" s="52" t="n">
        <v>17905</v>
      </c>
      <c r="C21" s="52" t="n">
        <v>5646</v>
      </c>
      <c r="D21" s="52" t="n">
        <v>3624</v>
      </c>
      <c r="E21" s="52" t="n">
        <v>1747</v>
      </c>
      <c r="F21" s="52" t="n">
        <v>119</v>
      </c>
      <c r="G21" s="52" t="n">
        <v>351</v>
      </c>
      <c r="H21" s="52"/>
      <c r="I21" s="52"/>
      <c r="J21" s="52"/>
      <c r="K21" s="52" t="n">
        <v>214</v>
      </c>
      <c r="L21" s="52"/>
      <c r="M21" s="52"/>
      <c r="N21" s="52"/>
      <c r="O21" s="52"/>
      <c r="P21" s="52"/>
      <c r="Q21" s="52"/>
      <c r="R21" s="52"/>
      <c r="S21" s="52"/>
      <c r="T21" s="52"/>
      <c r="U21" s="52"/>
      <c r="V21" s="52"/>
      <c r="W21" s="52"/>
      <c r="X21" s="52" t="n">
        <f aca="false">SUM(B21:W21)</f>
        <v>29606</v>
      </c>
    </row>
    <row r="22" customFormat="false" ht="14.15" hidden="false" customHeight="false" outlineLevel="0" collapsed="false">
      <c r="A22" s="57" t="s">
        <v>63</v>
      </c>
      <c r="B22" s="52" t="n">
        <v>9567</v>
      </c>
      <c r="C22" s="52" t="n">
        <v>12525</v>
      </c>
      <c r="D22" s="52" t="n">
        <v>6510</v>
      </c>
      <c r="E22" s="52" t="n">
        <v>3714</v>
      </c>
      <c r="F22" s="52" t="n">
        <v>243</v>
      </c>
      <c r="G22" s="52" t="n">
        <v>489</v>
      </c>
      <c r="H22" s="52"/>
      <c r="I22" s="52"/>
      <c r="J22" s="52"/>
      <c r="K22" s="52"/>
      <c r="L22" s="52" t="n">
        <v>101</v>
      </c>
      <c r="M22" s="52"/>
      <c r="N22" s="52"/>
      <c r="O22" s="52"/>
      <c r="P22" s="52"/>
      <c r="Q22" s="52"/>
      <c r="R22" s="52"/>
      <c r="S22" s="52"/>
      <c r="T22" s="52"/>
      <c r="U22" s="52"/>
      <c r="V22" s="52"/>
      <c r="W22" s="52"/>
      <c r="X22" s="52" t="n">
        <f aca="false">SUM(B22:W22)</f>
        <v>33149</v>
      </c>
    </row>
    <row r="23" customFormat="false" ht="14.15" hidden="false" customHeight="false" outlineLevel="0" collapsed="false">
      <c r="A23" s="56" t="s">
        <v>64</v>
      </c>
      <c r="B23" s="52" t="n">
        <v>18103</v>
      </c>
      <c r="C23" s="52" t="n">
        <v>8281</v>
      </c>
      <c r="D23" s="52" t="n">
        <v>11349</v>
      </c>
      <c r="E23" s="52" t="n">
        <v>2751</v>
      </c>
      <c r="F23" s="52" t="n">
        <v>199</v>
      </c>
      <c r="G23" s="52"/>
      <c r="H23" s="52"/>
      <c r="I23" s="52"/>
      <c r="J23" s="52"/>
      <c r="K23" s="52"/>
      <c r="L23" s="52"/>
      <c r="M23" s="52"/>
      <c r="N23" s="52"/>
      <c r="O23" s="52"/>
      <c r="P23" s="52"/>
      <c r="Q23" s="52"/>
      <c r="R23" s="52"/>
      <c r="S23" s="52"/>
      <c r="T23" s="52"/>
      <c r="U23" s="52"/>
      <c r="V23" s="52"/>
      <c r="W23" s="52"/>
      <c r="X23" s="52" t="n">
        <f aca="false">SUM(B23:W23)</f>
        <v>40683</v>
      </c>
    </row>
    <row r="24" customFormat="false" ht="14.1" hidden="false" customHeight="false" outlineLevel="0" collapsed="false">
      <c r="A24" s="58" t="s">
        <v>65</v>
      </c>
      <c r="B24" s="52" t="n">
        <v>7869</v>
      </c>
      <c r="C24" s="52" t="n">
        <v>11722</v>
      </c>
      <c r="D24" s="52" t="n">
        <v>12130</v>
      </c>
      <c r="E24" s="52" t="n">
        <v>2618</v>
      </c>
      <c r="F24" s="52" t="n">
        <v>200</v>
      </c>
      <c r="G24" s="52" t="n">
        <v>392</v>
      </c>
      <c r="H24" s="52" t="n">
        <v>140</v>
      </c>
      <c r="I24" s="52"/>
      <c r="J24" s="52" t="n">
        <v>353</v>
      </c>
      <c r="K24" s="52"/>
      <c r="L24" s="52"/>
      <c r="M24" s="52"/>
      <c r="N24" s="52"/>
      <c r="O24" s="52"/>
      <c r="P24" s="52"/>
      <c r="Q24" s="52"/>
      <c r="R24" s="52"/>
      <c r="S24" s="52"/>
      <c r="T24" s="52"/>
      <c r="U24" s="52"/>
      <c r="V24" s="52"/>
      <c r="W24" s="52"/>
      <c r="X24" s="52" t="n">
        <f aca="false">SUM(B24:W24)</f>
        <v>35424</v>
      </c>
    </row>
    <row r="25" customFormat="false" ht="14.15" hidden="false" customHeight="false" outlineLevel="0" collapsed="false">
      <c r="A25" s="56" t="s">
        <v>66</v>
      </c>
      <c r="B25" s="52" t="n">
        <v>11615</v>
      </c>
      <c r="C25" s="52" t="n">
        <v>10481</v>
      </c>
      <c r="D25" s="52" t="n">
        <v>10569</v>
      </c>
      <c r="E25" s="52" t="n">
        <v>1848</v>
      </c>
      <c r="F25" s="52" t="n">
        <v>222</v>
      </c>
      <c r="G25" s="52"/>
      <c r="H25" s="52"/>
      <c r="I25" s="52"/>
      <c r="J25" s="52"/>
      <c r="K25" s="52"/>
      <c r="L25" s="52"/>
      <c r="M25" s="52"/>
      <c r="N25" s="52"/>
      <c r="O25" s="52"/>
      <c r="P25" s="52"/>
      <c r="Q25" s="52"/>
      <c r="R25" s="52"/>
      <c r="S25" s="52"/>
      <c r="T25" s="52"/>
      <c r="U25" s="52"/>
      <c r="V25" s="52"/>
      <c r="W25" s="52"/>
      <c r="X25" s="52" t="n">
        <f aca="false">SUM(B25:W25)</f>
        <v>34735</v>
      </c>
    </row>
    <row r="26" customFormat="false" ht="14.15" hidden="false" customHeight="false" outlineLevel="0" collapsed="false">
      <c r="A26" s="56" t="s">
        <v>67</v>
      </c>
      <c r="B26" s="52" t="n">
        <v>19697</v>
      </c>
      <c r="C26" s="52" t="n">
        <v>6295</v>
      </c>
      <c r="D26" s="52" t="n">
        <v>5022</v>
      </c>
      <c r="E26" s="52" t="n">
        <v>1996</v>
      </c>
      <c r="F26" s="52" t="n">
        <v>256</v>
      </c>
      <c r="G26" s="52" t="n">
        <v>693</v>
      </c>
      <c r="H26" s="52"/>
      <c r="I26" s="52"/>
      <c r="J26" s="52"/>
      <c r="K26" s="52"/>
      <c r="L26" s="52" t="n">
        <v>101</v>
      </c>
      <c r="M26" s="52"/>
      <c r="N26" s="52"/>
      <c r="O26" s="52"/>
      <c r="P26" s="52"/>
      <c r="Q26" s="52"/>
      <c r="R26" s="52"/>
      <c r="S26" s="52"/>
      <c r="T26" s="52"/>
      <c r="U26" s="52"/>
      <c r="V26" s="52"/>
      <c r="W26" s="52"/>
      <c r="X26" s="52" t="n">
        <f aca="false">SUM(B26:W26)</f>
        <v>34060</v>
      </c>
    </row>
    <row r="27" customFormat="false" ht="14.15" hidden="false" customHeight="false" outlineLevel="0" collapsed="false">
      <c r="A27" s="56" t="s">
        <v>68</v>
      </c>
      <c r="B27" s="52" t="n">
        <v>16934</v>
      </c>
      <c r="C27" s="52" t="n">
        <v>7215</v>
      </c>
      <c r="D27" s="52" t="n">
        <v>13053</v>
      </c>
      <c r="E27" s="52" t="n">
        <v>1936</v>
      </c>
      <c r="F27" s="52" t="n">
        <v>257</v>
      </c>
      <c r="G27" s="52"/>
      <c r="H27" s="52" t="n">
        <v>450</v>
      </c>
      <c r="I27" s="52"/>
      <c r="J27" s="52" t="n">
        <v>315</v>
      </c>
      <c r="K27" s="52"/>
      <c r="L27" s="52" t="n">
        <v>40</v>
      </c>
      <c r="M27" s="52"/>
      <c r="N27" s="52"/>
      <c r="O27" s="52"/>
      <c r="P27" s="52"/>
      <c r="Q27" s="52" t="n">
        <v>52</v>
      </c>
      <c r="R27" s="52"/>
      <c r="S27" s="52"/>
      <c r="T27" s="52"/>
      <c r="U27" s="52"/>
      <c r="V27" s="52"/>
      <c r="W27" s="52"/>
      <c r="X27" s="52" t="n">
        <f aca="false">SUM(B27:W27)</f>
        <v>40252</v>
      </c>
    </row>
    <row r="28" customFormat="false" ht="14.1" hidden="false" customHeight="false" outlineLevel="0" collapsed="false">
      <c r="A28" s="56" t="s">
        <v>69</v>
      </c>
      <c r="B28" s="52" t="n">
        <v>13083</v>
      </c>
      <c r="C28" s="52" t="n">
        <v>12201</v>
      </c>
      <c r="D28" s="52" t="n">
        <v>9682</v>
      </c>
      <c r="E28" s="52" t="n">
        <v>1539</v>
      </c>
      <c r="F28" s="52" t="n">
        <v>287</v>
      </c>
      <c r="G28" s="52"/>
      <c r="H28" s="52" t="n">
        <v>332</v>
      </c>
      <c r="I28" s="52"/>
      <c r="J28" s="52"/>
      <c r="K28" s="52"/>
      <c r="L28" s="52"/>
      <c r="M28" s="52"/>
      <c r="N28" s="52"/>
      <c r="O28" s="52"/>
      <c r="P28" s="52"/>
      <c r="Q28" s="52"/>
      <c r="R28" s="52"/>
      <c r="S28" s="52"/>
      <c r="T28" s="52"/>
      <c r="U28" s="52"/>
      <c r="V28" s="52"/>
      <c r="W28" s="52"/>
      <c r="X28" s="52" t="n">
        <f aca="false">SUM(B28:W28)</f>
        <v>37124</v>
      </c>
    </row>
    <row r="29" customFormat="false" ht="14.1" hidden="false" customHeight="false" outlineLevel="0" collapsed="false">
      <c r="A29" s="56" t="s">
        <v>70</v>
      </c>
      <c r="B29" s="52" t="n">
        <v>17876</v>
      </c>
      <c r="C29" s="52" t="n">
        <v>8257</v>
      </c>
      <c r="D29" s="52" t="n">
        <v>7292</v>
      </c>
      <c r="E29" s="52" t="n">
        <v>2059</v>
      </c>
      <c r="F29" s="52" t="n">
        <v>199</v>
      </c>
      <c r="G29" s="52"/>
      <c r="H29" s="52" t="n">
        <v>174</v>
      </c>
      <c r="I29" s="52"/>
      <c r="J29" s="52"/>
      <c r="K29" s="52"/>
      <c r="L29" s="52" t="n">
        <v>104</v>
      </c>
      <c r="M29" s="52"/>
      <c r="N29" s="52"/>
      <c r="O29" s="52"/>
      <c r="P29" s="52"/>
      <c r="Q29" s="52"/>
      <c r="R29" s="52"/>
      <c r="S29" s="52"/>
      <c r="T29" s="52" t="n">
        <v>58</v>
      </c>
      <c r="U29" s="52"/>
      <c r="V29" s="52"/>
      <c r="W29" s="52"/>
      <c r="X29" s="52" t="n">
        <f aca="false">SUM(B29:W29)</f>
        <v>36019</v>
      </c>
    </row>
    <row r="30" customFormat="false" ht="14.15" hidden="false" customHeight="false" outlineLevel="0" collapsed="false">
      <c r="A30" s="58" t="s">
        <v>71</v>
      </c>
      <c r="B30" s="52" t="n">
        <v>12940</v>
      </c>
      <c r="C30" s="52" t="n">
        <v>5289</v>
      </c>
      <c r="D30" s="52" t="n">
        <v>22679</v>
      </c>
      <c r="E30" s="52" t="n">
        <v>1617</v>
      </c>
      <c r="F30" s="52" t="n">
        <v>289</v>
      </c>
      <c r="G30" s="52"/>
      <c r="H30" s="52" t="n">
        <v>455</v>
      </c>
      <c r="I30" s="52"/>
      <c r="J30" s="52"/>
      <c r="K30" s="52"/>
      <c r="L30" s="52"/>
      <c r="M30" s="52"/>
      <c r="N30" s="52"/>
      <c r="O30" s="52"/>
      <c r="P30" s="52"/>
      <c r="Q30" s="52"/>
      <c r="R30" s="52"/>
      <c r="S30" s="52"/>
      <c r="T30" s="52"/>
      <c r="U30" s="52"/>
      <c r="V30" s="52"/>
      <c r="W30" s="52"/>
      <c r="X30" s="52" t="n">
        <f aca="false">SUM(B30:W30)</f>
        <v>43269</v>
      </c>
    </row>
    <row r="31" customFormat="false" ht="14.15" hidden="false" customHeight="false" outlineLevel="0" collapsed="false">
      <c r="A31" s="57" t="s">
        <v>72</v>
      </c>
      <c r="B31" s="52" t="n">
        <v>9640</v>
      </c>
      <c r="C31" s="52" t="n">
        <v>11245</v>
      </c>
      <c r="D31" s="52" t="n">
        <v>5691</v>
      </c>
      <c r="E31" s="52" t="n">
        <v>2105</v>
      </c>
      <c r="F31" s="52" t="n">
        <v>327</v>
      </c>
      <c r="G31" s="52"/>
      <c r="H31" s="52"/>
      <c r="I31" s="52" t="n">
        <v>3601</v>
      </c>
      <c r="J31" s="52"/>
      <c r="K31" s="52"/>
      <c r="L31" s="52"/>
      <c r="M31" s="52"/>
      <c r="N31" s="52"/>
      <c r="O31" s="52"/>
      <c r="P31" s="52"/>
      <c r="Q31" s="52"/>
      <c r="R31" s="52"/>
      <c r="S31" s="52"/>
      <c r="T31" s="52"/>
      <c r="U31" s="52"/>
      <c r="V31" s="52"/>
      <c r="W31" s="52"/>
      <c r="X31" s="52" t="n">
        <f aca="false">SUM(B31:W31)</f>
        <v>32609</v>
      </c>
    </row>
    <row r="32" customFormat="false" ht="14.15" hidden="false" customHeight="false" outlineLevel="0" collapsed="false">
      <c r="A32" s="56" t="s">
        <v>73</v>
      </c>
      <c r="B32" s="52" t="n">
        <v>30604</v>
      </c>
      <c r="C32" s="52" t="n">
        <v>4816</v>
      </c>
      <c r="D32" s="52" t="n">
        <v>4658</v>
      </c>
      <c r="E32" s="52" t="n">
        <v>1164</v>
      </c>
      <c r="F32" s="52" t="n">
        <v>130</v>
      </c>
      <c r="G32" s="52" t="n">
        <v>347</v>
      </c>
      <c r="H32" s="52"/>
      <c r="I32" s="52"/>
      <c r="J32" s="52"/>
      <c r="K32" s="52" t="n">
        <v>191</v>
      </c>
      <c r="L32" s="52"/>
      <c r="M32" s="52"/>
      <c r="N32" s="52"/>
      <c r="O32" s="52"/>
      <c r="P32" s="52"/>
      <c r="Q32" s="52"/>
      <c r="R32" s="52"/>
      <c r="S32" s="52"/>
      <c r="T32" s="52"/>
      <c r="U32" s="52"/>
      <c r="V32" s="52"/>
      <c r="W32" s="52"/>
      <c r="X32" s="52" t="n">
        <f aca="false">SUM(B32:W32)</f>
        <v>41910</v>
      </c>
    </row>
    <row r="33" customFormat="false" ht="14.1" hidden="false" customHeight="false" outlineLevel="0" collapsed="false">
      <c r="A33" s="58" t="s">
        <v>74</v>
      </c>
      <c r="B33" s="52" t="n">
        <v>14509</v>
      </c>
      <c r="C33" s="52" t="n">
        <v>5758</v>
      </c>
      <c r="D33" s="52" t="n">
        <v>21288</v>
      </c>
      <c r="E33" s="52" t="n">
        <v>1973</v>
      </c>
      <c r="F33" s="52" t="n">
        <v>236</v>
      </c>
      <c r="G33" s="52"/>
      <c r="H33" s="52" t="n">
        <v>589</v>
      </c>
      <c r="I33" s="52"/>
      <c r="J33" s="52"/>
      <c r="K33" s="52"/>
      <c r="L33" s="52"/>
      <c r="M33" s="52"/>
      <c r="N33" s="52" t="n">
        <v>272</v>
      </c>
      <c r="O33" s="52"/>
      <c r="P33" s="52"/>
      <c r="Q33" s="52"/>
      <c r="R33" s="52"/>
      <c r="S33" s="52"/>
      <c r="T33" s="52"/>
      <c r="U33" s="52"/>
      <c r="V33" s="52"/>
      <c r="W33" s="52"/>
      <c r="X33" s="52" t="n">
        <f aca="false">SUM(B33:W33)</f>
        <v>44625</v>
      </c>
    </row>
    <row r="34" customFormat="false" ht="14.1" hidden="false" customHeight="false" outlineLevel="0" collapsed="false">
      <c r="A34" s="56" t="s">
        <v>75</v>
      </c>
      <c r="B34" s="52" t="n">
        <v>17348</v>
      </c>
      <c r="C34" s="52" t="n">
        <v>6649</v>
      </c>
      <c r="D34" s="52" t="n">
        <v>8093</v>
      </c>
      <c r="E34" s="52" t="n">
        <v>1910</v>
      </c>
      <c r="F34" s="52" t="n">
        <v>158</v>
      </c>
      <c r="G34" s="52"/>
      <c r="H34" s="52" t="n">
        <v>272</v>
      </c>
      <c r="I34" s="52"/>
      <c r="J34" s="52" t="n">
        <v>347</v>
      </c>
      <c r="K34" s="52"/>
      <c r="L34" s="52"/>
      <c r="M34" s="52"/>
      <c r="N34" s="52"/>
      <c r="O34" s="52"/>
      <c r="P34" s="52"/>
      <c r="Q34" s="52"/>
      <c r="R34" s="52"/>
      <c r="S34" s="52"/>
      <c r="T34" s="52"/>
      <c r="U34" s="52"/>
      <c r="V34" s="52"/>
      <c r="W34" s="52"/>
      <c r="X34" s="52" t="n">
        <f aca="false">SUM(B34:W34)</f>
        <v>34777</v>
      </c>
    </row>
    <row r="35" customFormat="false" ht="14.15" hidden="false" customHeight="false" outlineLevel="0" collapsed="false">
      <c r="A35" s="56" t="s">
        <v>76</v>
      </c>
      <c r="B35" s="52" t="n">
        <v>13440</v>
      </c>
      <c r="C35" s="52" t="n">
        <v>10892</v>
      </c>
      <c r="D35" s="52" t="n">
        <v>4731</v>
      </c>
      <c r="E35" s="52" t="n">
        <v>4726</v>
      </c>
      <c r="F35" s="52" t="n">
        <v>227</v>
      </c>
      <c r="G35" s="52" t="n">
        <v>448</v>
      </c>
      <c r="H35" s="52"/>
      <c r="I35" s="52"/>
      <c r="J35" s="52"/>
      <c r="K35" s="52"/>
      <c r="L35" s="52"/>
      <c r="M35" s="52"/>
      <c r="N35" s="52"/>
      <c r="O35" s="52"/>
      <c r="P35" s="52"/>
      <c r="Q35" s="52"/>
      <c r="R35" s="52"/>
      <c r="S35" s="52"/>
      <c r="T35" s="52"/>
      <c r="U35" s="52"/>
      <c r="V35" s="52"/>
      <c r="W35" s="52"/>
      <c r="X35" s="52" t="n">
        <f aca="false">SUM(B35:W35)</f>
        <v>34464</v>
      </c>
    </row>
    <row r="36" customFormat="false" ht="14.15" hidden="false" customHeight="false" outlineLevel="0" collapsed="false">
      <c r="A36" s="56" t="s">
        <v>77</v>
      </c>
      <c r="B36" s="52" t="n">
        <v>26983</v>
      </c>
      <c r="C36" s="52" t="n">
        <v>524</v>
      </c>
      <c r="D36" s="52" t="n">
        <v>716</v>
      </c>
      <c r="E36" s="52" t="n">
        <v>604</v>
      </c>
      <c r="F36" s="52"/>
      <c r="G36" s="52" t="n">
        <v>454</v>
      </c>
      <c r="H36" s="52"/>
      <c r="I36" s="52"/>
      <c r="J36" s="52"/>
      <c r="K36" s="52"/>
      <c r="L36" s="52"/>
      <c r="M36" s="52"/>
      <c r="N36" s="52"/>
      <c r="O36" s="52"/>
      <c r="P36" s="52"/>
      <c r="Q36" s="52"/>
      <c r="R36" s="52"/>
      <c r="S36" s="52"/>
      <c r="T36" s="52"/>
      <c r="U36" s="52"/>
      <c r="V36" s="52"/>
      <c r="W36" s="52"/>
      <c r="X36" s="52" t="n">
        <f aca="false">SUM(B36:W36)</f>
        <v>29281</v>
      </c>
    </row>
    <row r="37" customFormat="false" ht="14.1" hidden="false" customHeight="false" outlineLevel="0" collapsed="false">
      <c r="A37" s="58" t="s">
        <v>78</v>
      </c>
      <c r="B37" s="52" t="n">
        <v>8913</v>
      </c>
      <c r="C37" s="52" t="n">
        <v>11107</v>
      </c>
      <c r="D37" s="52" t="n">
        <v>11868</v>
      </c>
      <c r="E37" s="52" t="n">
        <v>2326</v>
      </c>
      <c r="F37" s="52" t="n">
        <v>233</v>
      </c>
      <c r="G37" s="52"/>
      <c r="H37" s="52"/>
      <c r="I37" s="52"/>
      <c r="J37" s="52"/>
      <c r="K37" s="52"/>
      <c r="L37" s="52"/>
      <c r="M37" s="52" t="n">
        <v>297</v>
      </c>
      <c r="N37" s="52"/>
      <c r="O37" s="52"/>
      <c r="P37" s="52"/>
      <c r="Q37" s="52"/>
      <c r="R37" s="52"/>
      <c r="S37" s="52"/>
      <c r="T37" s="52"/>
      <c r="U37" s="52"/>
      <c r="V37" s="52"/>
      <c r="W37" s="52"/>
      <c r="X37" s="52" t="n">
        <f aca="false">SUM(B37:W37)</f>
        <v>34744</v>
      </c>
    </row>
    <row r="38" customFormat="false" ht="14.15" hidden="false" customHeight="false" outlineLevel="0" collapsed="false">
      <c r="A38" s="58" t="s">
        <v>79</v>
      </c>
      <c r="B38" s="52" t="n">
        <v>8595</v>
      </c>
      <c r="C38" s="52" t="n">
        <v>8958</v>
      </c>
      <c r="D38" s="52" t="n">
        <v>13600</v>
      </c>
      <c r="E38" s="52" t="n">
        <v>2116</v>
      </c>
      <c r="F38" s="52" t="n">
        <v>155</v>
      </c>
      <c r="G38" s="52"/>
      <c r="H38" s="52" t="n">
        <v>285</v>
      </c>
      <c r="I38" s="52"/>
      <c r="J38" s="52" t="n">
        <v>361</v>
      </c>
      <c r="K38" s="52"/>
      <c r="L38" s="52"/>
      <c r="M38" s="52"/>
      <c r="N38" s="52"/>
      <c r="O38" s="52"/>
      <c r="P38" s="52"/>
      <c r="Q38" s="52"/>
      <c r="R38" s="52"/>
      <c r="S38" s="52"/>
      <c r="T38" s="52"/>
      <c r="U38" s="52"/>
      <c r="V38" s="52"/>
      <c r="W38" s="52"/>
      <c r="X38" s="52" t="n">
        <f aca="false">SUM(B38:W38)</f>
        <v>34070</v>
      </c>
    </row>
    <row r="39" customFormat="false" ht="14.15" hidden="false" customHeight="false" outlineLevel="0" collapsed="false">
      <c r="A39" s="56" t="s">
        <v>80</v>
      </c>
      <c r="B39" s="52" t="n">
        <v>11386</v>
      </c>
      <c r="C39" s="52" t="n">
        <v>8919</v>
      </c>
      <c r="D39" s="52" t="n">
        <v>5240</v>
      </c>
      <c r="E39" s="52" t="n">
        <v>1494</v>
      </c>
      <c r="F39" s="52" t="n">
        <v>285</v>
      </c>
      <c r="G39" s="52"/>
      <c r="H39" s="52"/>
      <c r="I39" s="52" t="n">
        <v>431</v>
      </c>
      <c r="J39" s="52"/>
      <c r="K39" s="52"/>
      <c r="L39" s="52"/>
      <c r="M39" s="52"/>
      <c r="N39" s="52"/>
      <c r="O39" s="52"/>
      <c r="P39" s="52"/>
      <c r="Q39" s="52"/>
      <c r="R39" s="52"/>
      <c r="S39" s="52"/>
      <c r="T39" s="52"/>
      <c r="U39" s="52"/>
      <c r="V39" s="52"/>
      <c r="W39" s="52"/>
      <c r="X39" s="52" t="n">
        <f aca="false">SUM(B39:W39)</f>
        <v>27755</v>
      </c>
    </row>
    <row r="40" customFormat="false" ht="14.1" hidden="false" customHeight="false" outlineLevel="0" collapsed="false">
      <c r="A40" s="57" t="s">
        <v>81</v>
      </c>
      <c r="B40" s="52" t="n">
        <v>8513</v>
      </c>
      <c r="C40" s="52" t="n">
        <v>8910</v>
      </c>
      <c r="D40" s="52" t="n">
        <v>2898</v>
      </c>
      <c r="E40" s="52" t="n">
        <v>1502</v>
      </c>
      <c r="F40" s="52" t="n">
        <v>458</v>
      </c>
      <c r="G40" s="52"/>
      <c r="H40" s="52"/>
      <c r="I40" s="52"/>
      <c r="J40" s="52"/>
      <c r="K40" s="52"/>
      <c r="L40" s="52"/>
      <c r="M40" s="52"/>
      <c r="N40" s="52"/>
      <c r="O40" s="52"/>
      <c r="P40" s="52"/>
      <c r="Q40" s="52"/>
      <c r="R40" s="52"/>
      <c r="S40" s="52"/>
      <c r="T40" s="52"/>
      <c r="U40" s="52"/>
      <c r="V40" s="52"/>
      <c r="W40" s="52"/>
      <c r="X40" s="52" t="n">
        <f aca="false">SUM(B40:W40)</f>
        <v>22281</v>
      </c>
    </row>
    <row r="41" customFormat="false" ht="14.15" hidden="false" customHeight="false" outlineLevel="0" collapsed="false">
      <c r="A41" s="56" t="s">
        <v>82</v>
      </c>
      <c r="B41" s="52" t="n">
        <v>20614</v>
      </c>
      <c r="C41" s="52" t="n">
        <v>7798</v>
      </c>
      <c r="D41" s="52" t="n">
        <v>6667</v>
      </c>
      <c r="E41" s="52" t="n">
        <v>2122</v>
      </c>
      <c r="F41" s="52" t="n">
        <v>181</v>
      </c>
      <c r="G41" s="52"/>
      <c r="H41" s="52"/>
      <c r="I41" s="52"/>
      <c r="J41" s="52"/>
      <c r="K41" s="52"/>
      <c r="L41" s="52"/>
      <c r="M41" s="52"/>
      <c r="N41" s="52"/>
      <c r="O41" s="52"/>
      <c r="P41" s="52"/>
      <c r="Q41" s="52"/>
      <c r="R41" s="52"/>
      <c r="S41" s="52"/>
      <c r="T41" s="52"/>
      <c r="U41" s="52"/>
      <c r="V41" s="52"/>
      <c r="W41" s="52"/>
      <c r="X41" s="52" t="n">
        <f aca="false">SUM(B41:W41)</f>
        <v>37382</v>
      </c>
    </row>
    <row r="42" customFormat="false" ht="14.15" hidden="false" customHeight="false" outlineLevel="0" collapsed="false">
      <c r="A42" s="57" t="s">
        <v>83</v>
      </c>
      <c r="B42" s="52" t="n">
        <v>6513</v>
      </c>
      <c r="C42" s="52" t="n">
        <v>10026</v>
      </c>
      <c r="D42" s="52" t="n">
        <v>1192</v>
      </c>
      <c r="E42" s="52" t="n">
        <v>989</v>
      </c>
      <c r="F42" s="52" t="n">
        <v>194</v>
      </c>
      <c r="G42" s="52"/>
      <c r="H42" s="52" t="n">
        <v>99</v>
      </c>
      <c r="I42" s="52"/>
      <c r="J42" s="52" t="n">
        <v>255</v>
      </c>
      <c r="K42" s="52"/>
      <c r="L42" s="52"/>
      <c r="M42" s="52"/>
      <c r="N42" s="52"/>
      <c r="O42" s="52"/>
      <c r="P42" s="52"/>
      <c r="Q42" s="52"/>
      <c r="R42" s="52"/>
      <c r="S42" s="52"/>
      <c r="T42" s="52"/>
      <c r="U42" s="52"/>
      <c r="V42" s="52"/>
      <c r="W42" s="52"/>
      <c r="X42" s="52" t="n">
        <f aca="false">SUM(B42:W42)</f>
        <v>19268</v>
      </c>
    </row>
    <row r="43" customFormat="false" ht="14.1" hidden="false" customHeight="false" outlineLevel="0" collapsed="false">
      <c r="A43" s="56" t="s">
        <v>84</v>
      </c>
      <c r="B43" s="52" t="n">
        <v>22852</v>
      </c>
      <c r="C43" s="52" t="n">
        <v>6497</v>
      </c>
      <c r="D43" s="52" t="n">
        <v>5198</v>
      </c>
      <c r="E43" s="52" t="n">
        <v>2255</v>
      </c>
      <c r="F43" s="52" t="n">
        <v>160</v>
      </c>
      <c r="G43" s="52"/>
      <c r="H43" s="52"/>
      <c r="I43" s="52"/>
      <c r="J43" s="52"/>
      <c r="K43" s="52"/>
      <c r="L43" s="52" t="n">
        <v>146</v>
      </c>
      <c r="M43" s="52"/>
      <c r="N43" s="52"/>
      <c r="O43" s="52"/>
      <c r="P43" s="52"/>
      <c r="Q43" s="52"/>
      <c r="R43" s="52"/>
      <c r="S43" s="52"/>
      <c r="T43" s="52"/>
      <c r="U43" s="52"/>
      <c r="V43" s="52"/>
      <c r="W43" s="52"/>
      <c r="X43" s="52" t="n">
        <f aca="false">SUM(B43:W43)</f>
        <v>37108</v>
      </c>
    </row>
    <row r="44" customFormat="false" ht="14.15" hidden="false" customHeight="false" outlineLevel="0" collapsed="false">
      <c r="A44" s="59" t="s">
        <v>85</v>
      </c>
      <c r="B44" s="52" t="n">
        <v>5642</v>
      </c>
      <c r="C44" s="52" t="n">
        <v>6438</v>
      </c>
      <c r="D44" s="52" t="n">
        <v>2748</v>
      </c>
      <c r="E44" s="52" t="n">
        <v>16155</v>
      </c>
      <c r="F44" s="52" t="n">
        <v>358</v>
      </c>
      <c r="G44" s="52"/>
      <c r="H44" s="52"/>
      <c r="I44" s="52"/>
      <c r="J44" s="52" t="n">
        <v>351</v>
      </c>
      <c r="K44" s="52"/>
      <c r="L44" s="52"/>
      <c r="M44" s="52"/>
      <c r="N44" s="52"/>
      <c r="O44" s="52"/>
      <c r="P44" s="52"/>
      <c r="Q44" s="52"/>
      <c r="R44" s="52"/>
      <c r="S44" s="52"/>
      <c r="T44" s="52"/>
      <c r="U44" s="52"/>
      <c r="V44" s="52"/>
      <c r="W44" s="52"/>
      <c r="X44" s="52" t="n">
        <f aca="false">SUM(B44:W44)</f>
        <v>31692</v>
      </c>
    </row>
    <row r="45" customFormat="false" ht="14.1" hidden="false" customHeight="false" outlineLevel="0" collapsed="false">
      <c r="A45" s="58" t="s">
        <v>86</v>
      </c>
      <c r="B45" s="52" t="n">
        <v>6669</v>
      </c>
      <c r="C45" s="52" t="n">
        <v>7630</v>
      </c>
      <c r="D45" s="52" t="n">
        <v>18441</v>
      </c>
      <c r="E45" s="52" t="n">
        <v>1565</v>
      </c>
      <c r="F45" s="52" t="n">
        <v>179</v>
      </c>
      <c r="G45" s="52"/>
      <c r="H45" s="52"/>
      <c r="I45" s="52"/>
      <c r="J45" s="52" t="n">
        <v>281</v>
      </c>
      <c r="K45" s="52"/>
      <c r="L45" s="52"/>
      <c r="M45" s="52"/>
      <c r="N45" s="52"/>
      <c r="O45" s="52"/>
      <c r="P45" s="52"/>
      <c r="Q45" s="52"/>
      <c r="R45" s="52"/>
      <c r="S45" s="52"/>
      <c r="T45" s="52"/>
      <c r="U45" s="52"/>
      <c r="V45" s="52"/>
      <c r="W45" s="52"/>
      <c r="X45" s="52" t="n">
        <f aca="false">SUM(B45:W45)</f>
        <v>34765</v>
      </c>
    </row>
    <row r="46" customFormat="false" ht="14.15" hidden="false" customHeight="false" outlineLevel="0" collapsed="false">
      <c r="A46" s="58" t="s">
        <v>87</v>
      </c>
      <c r="B46" s="52" t="n">
        <v>12520</v>
      </c>
      <c r="C46" s="52" t="n">
        <v>12424</v>
      </c>
      <c r="D46" s="52" t="n">
        <v>12776</v>
      </c>
      <c r="E46" s="52" t="n">
        <v>2810</v>
      </c>
      <c r="F46" s="52" t="n">
        <v>384</v>
      </c>
      <c r="G46" s="52"/>
      <c r="H46" s="52"/>
      <c r="I46" s="52"/>
      <c r="J46" s="52" t="n">
        <v>493</v>
      </c>
      <c r="K46" s="52"/>
      <c r="L46" s="52"/>
      <c r="M46" s="52"/>
      <c r="N46" s="52"/>
      <c r="O46" s="52"/>
      <c r="P46" s="52"/>
      <c r="Q46" s="52"/>
      <c r="R46" s="52"/>
      <c r="S46" s="52"/>
      <c r="T46" s="52"/>
      <c r="U46" s="52"/>
      <c r="V46" s="52"/>
      <c r="W46" s="52"/>
      <c r="X46" s="52" t="n">
        <f aca="false">SUM(B46:W46)</f>
        <v>41407</v>
      </c>
    </row>
    <row r="47" customFormat="false" ht="14.15" hidden="false" customHeight="false" outlineLevel="0" collapsed="false">
      <c r="A47" s="57" t="s">
        <v>88</v>
      </c>
      <c r="B47" s="52" t="n">
        <v>4675</v>
      </c>
      <c r="C47" s="52" t="n">
        <v>9038</v>
      </c>
      <c r="D47" s="52" t="n">
        <v>3097</v>
      </c>
      <c r="E47" s="52" t="n">
        <v>7926</v>
      </c>
      <c r="F47" s="52" t="n">
        <v>316</v>
      </c>
      <c r="G47" s="52" t="n">
        <v>352</v>
      </c>
      <c r="H47" s="52"/>
      <c r="I47" s="52"/>
      <c r="J47" s="52" t="n">
        <v>278</v>
      </c>
      <c r="K47" s="52" t="n">
        <v>182</v>
      </c>
      <c r="L47" s="52" t="n">
        <v>61</v>
      </c>
      <c r="M47" s="52"/>
      <c r="N47" s="52"/>
      <c r="O47" s="52"/>
      <c r="P47" s="52"/>
      <c r="Q47" s="52"/>
      <c r="R47" s="52"/>
      <c r="S47" s="52"/>
      <c r="T47" s="52"/>
      <c r="U47" s="52"/>
      <c r="V47" s="52"/>
      <c r="W47" s="52"/>
      <c r="X47" s="52" t="n">
        <f aca="false">SUM(B47:W47)</f>
        <v>25925</v>
      </c>
    </row>
    <row r="48" customFormat="false" ht="14.15" hidden="false" customHeight="false" outlineLevel="0" collapsed="false">
      <c r="A48" s="56" t="s">
        <v>89</v>
      </c>
      <c r="B48" s="52" t="n">
        <v>18213</v>
      </c>
      <c r="C48" s="52" t="n">
        <v>7209</v>
      </c>
      <c r="D48" s="52" t="n">
        <v>3609</v>
      </c>
      <c r="E48" s="52" t="n">
        <v>3647</v>
      </c>
      <c r="F48" s="52" t="n">
        <v>189</v>
      </c>
      <c r="G48" s="52"/>
      <c r="H48" s="52"/>
      <c r="I48" s="52"/>
      <c r="J48" s="52"/>
      <c r="K48" s="52"/>
      <c r="L48" s="52" t="n">
        <v>146</v>
      </c>
      <c r="M48" s="52"/>
      <c r="N48" s="52"/>
      <c r="O48" s="52"/>
      <c r="P48" s="52"/>
      <c r="Q48" s="52"/>
      <c r="R48" s="52"/>
      <c r="S48" s="52"/>
      <c r="T48" s="52"/>
      <c r="U48" s="52"/>
      <c r="V48" s="52"/>
      <c r="W48" s="52"/>
      <c r="X48" s="52" t="n">
        <f aca="false">SUM(B48:W48)</f>
        <v>33013</v>
      </c>
    </row>
    <row r="49" customFormat="false" ht="14.15" hidden="false" customHeight="false" outlineLevel="0" collapsed="false">
      <c r="A49" s="56" t="s">
        <v>90</v>
      </c>
      <c r="B49" s="52" t="n">
        <v>14115</v>
      </c>
      <c r="C49" s="52" t="n">
        <v>5893</v>
      </c>
      <c r="D49" s="52" t="n">
        <v>6875</v>
      </c>
      <c r="E49" s="52" t="n">
        <v>1490</v>
      </c>
      <c r="F49" s="52" t="n">
        <v>113</v>
      </c>
      <c r="G49" s="52"/>
      <c r="H49" s="52" t="n">
        <v>277</v>
      </c>
      <c r="I49" s="52"/>
      <c r="J49" s="52"/>
      <c r="K49" s="52"/>
      <c r="L49" s="52"/>
      <c r="M49" s="52"/>
      <c r="N49" s="52" t="n">
        <v>301</v>
      </c>
      <c r="O49" s="52"/>
      <c r="P49" s="52"/>
      <c r="Q49" s="52"/>
      <c r="R49" s="52"/>
      <c r="S49" s="52"/>
      <c r="T49" s="52"/>
      <c r="U49" s="52"/>
      <c r="V49" s="52"/>
      <c r="W49" s="52"/>
      <c r="X49" s="52" t="n">
        <f aca="false">SUM(B49:W49)</f>
        <v>29064</v>
      </c>
    </row>
    <row r="50" customFormat="false" ht="14.15" hidden="false" customHeight="false" outlineLevel="0" collapsed="false">
      <c r="A50" s="58" t="s">
        <v>91</v>
      </c>
      <c r="B50" s="52" t="n">
        <v>8602</v>
      </c>
      <c r="C50" s="52" t="n">
        <v>10249</v>
      </c>
      <c r="D50" s="52" t="n">
        <v>11135</v>
      </c>
      <c r="E50" s="52" t="n">
        <v>2283</v>
      </c>
      <c r="F50" s="52" t="n">
        <v>265</v>
      </c>
      <c r="G50" s="52"/>
      <c r="H50" s="52"/>
      <c r="I50" s="52"/>
      <c r="J50" s="52"/>
      <c r="K50" s="52"/>
      <c r="L50" s="52"/>
      <c r="M50" s="52"/>
      <c r="N50" s="52"/>
      <c r="O50" s="52"/>
      <c r="P50" s="52"/>
      <c r="Q50" s="52"/>
      <c r="R50" s="52"/>
      <c r="S50" s="52"/>
      <c r="T50" s="52"/>
      <c r="U50" s="52"/>
      <c r="V50" s="52"/>
      <c r="W50" s="52"/>
      <c r="X50" s="52" t="n">
        <f aca="false">SUM(B50:W50)</f>
        <v>32534</v>
      </c>
    </row>
    <row r="51" customFormat="false" ht="14.1" hidden="false" customHeight="false" outlineLevel="0" collapsed="false">
      <c r="A51" s="57" t="s">
        <v>92</v>
      </c>
      <c r="B51" s="52" t="n">
        <v>4137</v>
      </c>
      <c r="C51" s="52" t="n">
        <v>3319</v>
      </c>
      <c r="D51" s="52" t="n">
        <v>262</v>
      </c>
      <c r="E51" s="52" t="n">
        <v>499</v>
      </c>
      <c r="F51" s="52" t="n">
        <v>46</v>
      </c>
      <c r="G51" s="52"/>
      <c r="H51" s="52"/>
      <c r="I51" s="52"/>
      <c r="J51" s="52"/>
      <c r="K51" s="52"/>
      <c r="L51" s="52"/>
      <c r="M51" s="52"/>
      <c r="N51" s="52"/>
      <c r="O51" s="52"/>
      <c r="P51" s="52"/>
      <c r="Q51" s="52"/>
      <c r="R51" s="52"/>
      <c r="S51" s="52"/>
      <c r="T51" s="52"/>
      <c r="U51" s="52"/>
      <c r="V51" s="52"/>
      <c r="W51" s="52"/>
      <c r="X51" s="52" t="n">
        <f aca="false">SUM(B51:W51)</f>
        <v>8263</v>
      </c>
    </row>
    <row r="52" customFormat="false" ht="14.1" hidden="false" customHeight="false" outlineLevel="0" collapsed="false">
      <c r="A52" s="56" t="s">
        <v>93</v>
      </c>
      <c r="B52" s="52" t="n">
        <v>30823</v>
      </c>
      <c r="C52" s="52" t="n">
        <v>1079</v>
      </c>
      <c r="D52" s="52" t="n">
        <v>2128</v>
      </c>
      <c r="E52" s="52" t="n">
        <v>855</v>
      </c>
      <c r="F52" s="52"/>
      <c r="G52" s="52" t="n">
        <v>966</v>
      </c>
      <c r="H52" s="52" t="n">
        <v>232</v>
      </c>
      <c r="I52" s="52"/>
      <c r="J52" s="52"/>
      <c r="K52" s="52"/>
      <c r="L52" s="52"/>
      <c r="M52" s="52"/>
      <c r="N52" s="52"/>
      <c r="O52" s="52"/>
      <c r="P52" s="52"/>
      <c r="Q52" s="52"/>
      <c r="R52" s="52"/>
      <c r="S52" s="52"/>
      <c r="T52" s="52"/>
      <c r="U52" s="52"/>
      <c r="V52" s="52"/>
      <c r="W52" s="52"/>
      <c r="X52" s="52" t="n">
        <f aca="false">SUM(B52:W52)</f>
        <v>36083</v>
      </c>
    </row>
    <row r="53" customFormat="false" ht="14.15" hidden="false" customHeight="false" outlineLevel="0" collapsed="false">
      <c r="A53" s="56" t="s">
        <v>94</v>
      </c>
      <c r="B53" s="52" t="n">
        <v>11645</v>
      </c>
      <c r="C53" s="52" t="n">
        <v>6998</v>
      </c>
      <c r="D53" s="52" t="n">
        <v>7431</v>
      </c>
      <c r="E53" s="52" t="n">
        <v>3626</v>
      </c>
      <c r="F53" s="52" t="n">
        <v>782</v>
      </c>
      <c r="G53" s="52"/>
      <c r="H53" s="52" t="n">
        <v>246</v>
      </c>
      <c r="I53" s="52" t="n">
        <v>93</v>
      </c>
      <c r="J53" s="52" t="n">
        <v>384</v>
      </c>
      <c r="K53" s="52"/>
      <c r="L53" s="52" t="n">
        <v>43</v>
      </c>
      <c r="M53" s="52"/>
      <c r="N53" s="52"/>
      <c r="O53" s="52"/>
      <c r="P53" s="52"/>
      <c r="Q53" s="52"/>
      <c r="R53" s="52"/>
      <c r="S53" s="52"/>
      <c r="T53" s="52"/>
      <c r="U53" s="52"/>
      <c r="V53" s="52"/>
      <c r="W53" s="52"/>
      <c r="X53" s="52" t="n">
        <f aca="false">SUM(B53:W53)</f>
        <v>31248</v>
      </c>
    </row>
    <row r="54" customFormat="false" ht="14.1" hidden="false" customHeight="false" outlineLevel="0" collapsed="false">
      <c r="A54" s="56" t="s">
        <v>95</v>
      </c>
      <c r="B54" s="52" t="n">
        <v>15492</v>
      </c>
      <c r="C54" s="52" t="n">
        <v>7824</v>
      </c>
      <c r="D54" s="52" t="n">
        <v>7158</v>
      </c>
      <c r="E54" s="52" t="n">
        <v>3151</v>
      </c>
      <c r="F54" s="52" t="n">
        <v>526</v>
      </c>
      <c r="G54" s="52"/>
      <c r="H54" s="52" t="n">
        <v>206</v>
      </c>
      <c r="I54" s="52"/>
      <c r="J54" s="52" t="n">
        <v>389</v>
      </c>
      <c r="K54" s="52"/>
      <c r="L54" s="52"/>
      <c r="M54" s="52"/>
      <c r="N54" s="52"/>
      <c r="O54" s="52"/>
      <c r="P54" s="52" t="n">
        <v>66</v>
      </c>
      <c r="Q54" s="52"/>
      <c r="R54" s="52"/>
      <c r="S54" s="52"/>
      <c r="T54" s="52"/>
      <c r="U54" s="52"/>
      <c r="V54" s="52"/>
      <c r="W54" s="52"/>
      <c r="X54" s="52" t="n">
        <f aca="false">SUM(B54:W54)</f>
        <v>34812</v>
      </c>
    </row>
    <row r="55" customFormat="false" ht="14.15" hidden="false" customHeight="false" outlineLevel="0" collapsed="false">
      <c r="A55" s="56" t="s">
        <v>96</v>
      </c>
      <c r="B55" s="52" t="n">
        <v>27007</v>
      </c>
      <c r="C55" s="52" t="n">
        <v>2956</v>
      </c>
      <c r="D55" s="52" t="n">
        <v>2820</v>
      </c>
      <c r="E55" s="52" t="n">
        <v>1154</v>
      </c>
      <c r="F55" s="52"/>
      <c r="G55" s="52" t="n">
        <v>379</v>
      </c>
      <c r="H55" s="52"/>
      <c r="I55" s="52"/>
      <c r="J55" s="52"/>
      <c r="K55" s="52"/>
      <c r="L55" s="52" t="n">
        <v>73</v>
      </c>
      <c r="M55" s="52"/>
      <c r="N55" s="52"/>
      <c r="O55" s="52"/>
      <c r="P55" s="52"/>
      <c r="Q55" s="52"/>
      <c r="R55" s="52"/>
      <c r="S55" s="52"/>
      <c r="T55" s="52"/>
      <c r="U55" s="52"/>
      <c r="V55" s="52"/>
      <c r="W55" s="52"/>
      <c r="X55" s="52" t="n">
        <f aca="false">SUM(B55:W55)</f>
        <v>34389</v>
      </c>
    </row>
    <row r="56" customFormat="false" ht="14.15" hidden="false" customHeight="false" outlineLevel="0" collapsed="false">
      <c r="A56" s="58" t="s">
        <v>97</v>
      </c>
      <c r="B56" s="52" t="n">
        <v>8946</v>
      </c>
      <c r="C56" s="52" t="n">
        <v>11768</v>
      </c>
      <c r="D56" s="52" t="n">
        <v>13621</v>
      </c>
      <c r="E56" s="52" t="n">
        <v>2365</v>
      </c>
      <c r="F56" s="52" t="n">
        <v>304</v>
      </c>
      <c r="G56" s="52"/>
      <c r="H56" s="52" t="n">
        <v>262</v>
      </c>
      <c r="I56" s="52"/>
      <c r="J56" s="52" t="n">
        <v>502</v>
      </c>
      <c r="K56" s="52"/>
      <c r="L56" s="52"/>
      <c r="M56" s="52"/>
      <c r="N56" s="52"/>
      <c r="O56" s="52"/>
      <c r="P56" s="52"/>
      <c r="Q56" s="52"/>
      <c r="R56" s="52"/>
      <c r="S56" s="52"/>
      <c r="T56" s="52"/>
      <c r="U56" s="52"/>
      <c r="V56" s="52"/>
      <c r="W56" s="52"/>
      <c r="X56" s="52" t="n">
        <f aca="false">SUM(B56:W56)</f>
        <v>37768</v>
      </c>
    </row>
    <row r="57" customFormat="false" ht="14.15" hidden="false" customHeight="false" outlineLevel="0" collapsed="false">
      <c r="A57" s="57" t="s">
        <v>98</v>
      </c>
      <c r="B57" s="52" t="n">
        <v>7681</v>
      </c>
      <c r="C57" s="52" t="n">
        <v>17477</v>
      </c>
      <c r="D57" s="52" t="n">
        <v>10671</v>
      </c>
      <c r="E57" s="52" t="n">
        <v>2866</v>
      </c>
      <c r="F57" s="52" t="n">
        <v>510</v>
      </c>
      <c r="G57" s="52"/>
      <c r="H57" s="52" t="n">
        <v>220</v>
      </c>
      <c r="I57" s="52"/>
      <c r="J57" s="52"/>
      <c r="K57" s="52"/>
      <c r="L57" s="52"/>
      <c r="M57" s="52"/>
      <c r="N57" s="52"/>
      <c r="O57" s="52"/>
      <c r="P57" s="52"/>
      <c r="Q57" s="52"/>
      <c r="R57" s="52"/>
      <c r="S57" s="52"/>
      <c r="T57" s="52"/>
      <c r="U57" s="52"/>
      <c r="V57" s="52"/>
      <c r="W57" s="52"/>
      <c r="X57" s="52" t="n">
        <f aca="false">SUM(B57:W57)</f>
        <v>39425</v>
      </c>
    </row>
    <row r="58" customFormat="false" ht="14.15" hidden="false" customHeight="false" outlineLevel="0" collapsed="false">
      <c r="A58" s="57" t="s">
        <v>99</v>
      </c>
      <c r="B58" s="52" t="n">
        <v>8254</v>
      </c>
      <c r="C58" s="52" t="n">
        <v>13487</v>
      </c>
      <c r="D58" s="52" t="n">
        <v>7318</v>
      </c>
      <c r="E58" s="52" t="n">
        <v>1608</v>
      </c>
      <c r="F58" s="52" t="n">
        <v>326</v>
      </c>
      <c r="G58" s="52"/>
      <c r="H58" s="52"/>
      <c r="I58" s="52"/>
      <c r="J58" s="52"/>
      <c r="K58" s="52"/>
      <c r="L58" s="52"/>
      <c r="M58" s="52"/>
      <c r="N58" s="52"/>
      <c r="O58" s="52"/>
      <c r="P58" s="52"/>
      <c r="Q58" s="52"/>
      <c r="R58" s="52"/>
      <c r="S58" s="52"/>
      <c r="T58" s="52"/>
      <c r="U58" s="52"/>
      <c r="V58" s="52"/>
      <c r="W58" s="52"/>
      <c r="X58" s="52" t="n">
        <f aca="false">SUM(B58:W58)</f>
        <v>30993</v>
      </c>
    </row>
    <row r="59" customFormat="false" ht="14.15" hidden="false" customHeight="false" outlineLevel="0" collapsed="false">
      <c r="A59" s="58" t="s">
        <v>100</v>
      </c>
      <c r="B59" s="52" t="n">
        <v>5057</v>
      </c>
      <c r="C59" s="52" t="n">
        <v>11541</v>
      </c>
      <c r="D59" s="52" t="n">
        <v>18719</v>
      </c>
      <c r="E59" s="52" t="n">
        <v>2198</v>
      </c>
      <c r="F59" s="52" t="n">
        <v>226</v>
      </c>
      <c r="G59" s="52"/>
      <c r="H59" s="52" t="n">
        <v>169</v>
      </c>
      <c r="I59" s="52"/>
      <c r="J59" s="52"/>
      <c r="K59" s="52"/>
      <c r="L59" s="52"/>
      <c r="M59" s="52"/>
      <c r="N59" s="52"/>
      <c r="O59" s="52"/>
      <c r="P59" s="52"/>
      <c r="Q59" s="52"/>
      <c r="R59" s="52"/>
      <c r="S59" s="52"/>
      <c r="T59" s="52"/>
      <c r="U59" s="52"/>
      <c r="V59" s="52"/>
      <c r="W59" s="52"/>
      <c r="X59" s="52" t="n">
        <f aca="false">SUM(B59:W59)</f>
        <v>37910</v>
      </c>
    </row>
    <row r="60" customFormat="false" ht="14.15" hidden="false" customHeight="false" outlineLevel="0" collapsed="false">
      <c r="A60" s="58" t="s">
        <v>101</v>
      </c>
      <c r="B60" s="52" t="n">
        <v>14362</v>
      </c>
      <c r="C60" s="52" t="n">
        <v>4281</v>
      </c>
      <c r="D60" s="52" t="n">
        <v>21386</v>
      </c>
      <c r="E60" s="52" t="n">
        <v>1444</v>
      </c>
      <c r="F60" s="52" t="n">
        <v>274</v>
      </c>
      <c r="G60" s="52"/>
      <c r="H60" s="52" t="n">
        <v>561</v>
      </c>
      <c r="I60" s="52"/>
      <c r="J60" s="52"/>
      <c r="K60" s="52"/>
      <c r="L60" s="52"/>
      <c r="M60" s="52"/>
      <c r="N60" s="52"/>
      <c r="O60" s="52"/>
      <c r="P60" s="52" t="n">
        <v>185</v>
      </c>
      <c r="Q60" s="52"/>
      <c r="R60" s="52"/>
      <c r="S60" s="52"/>
      <c r="T60" s="52"/>
      <c r="U60" s="52"/>
      <c r="V60" s="52"/>
      <c r="W60" s="52"/>
      <c r="X60" s="52" t="n">
        <f aca="false">SUM(B60:W60)</f>
        <v>42493</v>
      </c>
    </row>
    <row r="61" customFormat="false" ht="14.1" hidden="false" customHeight="false" outlineLevel="0" collapsed="false">
      <c r="A61" s="56" t="s">
        <v>102</v>
      </c>
      <c r="B61" s="52" t="n">
        <v>25955</v>
      </c>
      <c r="C61" s="52"/>
      <c r="D61" s="52" t="n">
        <v>5600</v>
      </c>
      <c r="E61" s="52" t="n">
        <v>1728</v>
      </c>
      <c r="F61" s="52" t="n">
        <v>534</v>
      </c>
      <c r="G61" s="52"/>
      <c r="H61" s="52" t="n">
        <v>256</v>
      </c>
      <c r="I61" s="52" t="n">
        <v>10452</v>
      </c>
      <c r="J61" s="52"/>
      <c r="K61" s="52"/>
      <c r="L61" s="52"/>
      <c r="M61" s="52"/>
      <c r="N61" s="52"/>
      <c r="O61" s="52"/>
      <c r="P61" s="52"/>
      <c r="Q61" s="52"/>
      <c r="R61" s="52"/>
      <c r="S61" s="52"/>
      <c r="T61" s="52"/>
      <c r="U61" s="52"/>
      <c r="V61" s="52"/>
      <c r="W61" s="52"/>
      <c r="X61" s="52" t="n">
        <f aca="false">SUM(B61:W61)</f>
        <v>44525</v>
      </c>
    </row>
    <row r="62" customFormat="false" ht="14.1" hidden="false" customHeight="false" outlineLevel="0" collapsed="false">
      <c r="A62" s="56" t="s">
        <v>103</v>
      </c>
      <c r="B62" s="52" t="n">
        <v>11110</v>
      </c>
      <c r="C62" s="52" t="n">
        <v>8591</v>
      </c>
      <c r="D62" s="52" t="n">
        <v>10675</v>
      </c>
      <c r="E62" s="52" t="n">
        <v>1938</v>
      </c>
      <c r="F62" s="52" t="n">
        <v>162</v>
      </c>
      <c r="G62" s="52"/>
      <c r="H62" s="52" t="n">
        <v>162</v>
      </c>
      <c r="I62" s="52"/>
      <c r="J62" s="52"/>
      <c r="K62" s="52"/>
      <c r="L62" s="52" t="n">
        <v>85</v>
      </c>
      <c r="M62" s="52"/>
      <c r="N62" s="52"/>
      <c r="O62" s="52"/>
      <c r="P62" s="52"/>
      <c r="Q62" s="52"/>
      <c r="R62" s="52"/>
      <c r="S62" s="52"/>
      <c r="T62" s="52"/>
      <c r="U62" s="52"/>
      <c r="V62" s="52"/>
      <c r="W62" s="52"/>
      <c r="X62" s="52" t="n">
        <f aca="false">SUM(B62:W62)</f>
        <v>32723</v>
      </c>
    </row>
    <row r="63" customFormat="false" ht="14.1" hidden="false" customHeight="false" outlineLevel="0" collapsed="false">
      <c r="A63" s="57" t="s">
        <v>104</v>
      </c>
      <c r="B63" s="52" t="n">
        <v>7651</v>
      </c>
      <c r="C63" s="52" t="n">
        <v>13806</v>
      </c>
      <c r="D63" s="52" t="n">
        <v>6447</v>
      </c>
      <c r="E63" s="52" t="n">
        <v>2457</v>
      </c>
      <c r="F63" s="52" t="n">
        <v>211</v>
      </c>
      <c r="G63" s="52"/>
      <c r="H63" s="52"/>
      <c r="I63" s="52"/>
      <c r="J63" s="52"/>
      <c r="K63" s="52"/>
      <c r="L63" s="52"/>
      <c r="M63" s="52"/>
      <c r="N63" s="52"/>
      <c r="O63" s="52"/>
      <c r="P63" s="52"/>
      <c r="Q63" s="52"/>
      <c r="R63" s="52"/>
      <c r="S63" s="52"/>
      <c r="T63" s="52"/>
      <c r="U63" s="52"/>
      <c r="V63" s="52"/>
      <c r="W63" s="52"/>
      <c r="X63" s="52" t="n">
        <f aca="false">SUM(B63:W63)</f>
        <v>30572</v>
      </c>
    </row>
    <row r="64" customFormat="false" ht="14.1" hidden="false" customHeight="false" outlineLevel="0" collapsed="false">
      <c r="A64" s="57" t="s">
        <v>105</v>
      </c>
      <c r="B64" s="52" t="n">
        <v>8331</v>
      </c>
      <c r="C64" s="52" t="n">
        <v>13159</v>
      </c>
      <c r="D64" s="52" t="n">
        <v>5412</v>
      </c>
      <c r="E64" s="52" t="n">
        <v>1872</v>
      </c>
      <c r="F64" s="52" t="n">
        <v>222</v>
      </c>
      <c r="G64" s="52"/>
      <c r="H64" s="52" t="n">
        <v>235</v>
      </c>
      <c r="I64" s="52"/>
      <c r="J64" s="52" t="n">
        <v>318</v>
      </c>
      <c r="K64" s="52"/>
      <c r="L64" s="52"/>
      <c r="M64" s="52"/>
      <c r="N64" s="52"/>
      <c r="O64" s="52"/>
      <c r="P64" s="52"/>
      <c r="Q64" s="52"/>
      <c r="R64" s="52"/>
      <c r="S64" s="52"/>
      <c r="T64" s="52"/>
      <c r="U64" s="52"/>
      <c r="V64" s="52"/>
      <c r="W64" s="52"/>
      <c r="X64" s="52" t="n">
        <f aca="false">SUM(B64:W64)</f>
        <v>29549</v>
      </c>
    </row>
    <row r="65" customFormat="false" ht="14.15" hidden="false" customHeight="false" outlineLevel="0" collapsed="false">
      <c r="A65" s="56" t="s">
        <v>106</v>
      </c>
      <c r="B65" s="52" t="n">
        <v>22476</v>
      </c>
      <c r="C65" s="52" t="n">
        <v>3327</v>
      </c>
      <c r="D65" s="52" t="n">
        <v>3303</v>
      </c>
      <c r="E65" s="52" t="n">
        <v>1189</v>
      </c>
      <c r="F65" s="52" t="n">
        <v>116</v>
      </c>
      <c r="G65" s="52" t="n">
        <v>233</v>
      </c>
      <c r="H65" s="52"/>
      <c r="I65" s="52"/>
      <c r="J65" s="52"/>
      <c r="K65" s="52"/>
      <c r="L65" s="52" t="n">
        <v>34</v>
      </c>
      <c r="M65" s="52"/>
      <c r="N65" s="52"/>
      <c r="O65" s="52"/>
      <c r="P65" s="52"/>
      <c r="Q65" s="52"/>
      <c r="R65" s="52"/>
      <c r="S65" s="52"/>
      <c r="T65" s="52"/>
      <c r="U65" s="52"/>
      <c r="V65" s="52"/>
      <c r="W65" s="52"/>
      <c r="X65" s="52" t="n">
        <f aca="false">SUM(B65:W65)</f>
        <v>30678</v>
      </c>
    </row>
    <row r="66" customFormat="false" ht="14.15" hidden="false" customHeight="false" outlineLevel="0" collapsed="false">
      <c r="A66" s="56" t="s">
        <v>107</v>
      </c>
      <c r="B66" s="52" t="n">
        <v>15804</v>
      </c>
      <c r="C66" s="52" t="n">
        <v>8001</v>
      </c>
      <c r="D66" s="52" t="n">
        <v>5919</v>
      </c>
      <c r="E66" s="52" t="n">
        <v>2530</v>
      </c>
      <c r="F66" s="52" t="n">
        <v>182</v>
      </c>
      <c r="G66" s="52" t="n">
        <v>573</v>
      </c>
      <c r="H66" s="52" t="n">
        <v>156</v>
      </c>
      <c r="I66" s="52"/>
      <c r="J66" s="52"/>
      <c r="K66" s="52"/>
      <c r="L66" s="52"/>
      <c r="M66" s="52"/>
      <c r="N66" s="52"/>
      <c r="O66" s="52"/>
      <c r="P66" s="52"/>
      <c r="Q66" s="52"/>
      <c r="R66" s="52"/>
      <c r="S66" s="52"/>
      <c r="T66" s="52"/>
      <c r="U66" s="52"/>
      <c r="V66" s="52"/>
      <c r="W66" s="52"/>
      <c r="X66" s="52" t="n">
        <f aca="false">SUM(B66:W66)</f>
        <v>33165</v>
      </c>
    </row>
    <row r="67" customFormat="false" ht="14.15" hidden="false" customHeight="false" outlineLevel="0" collapsed="false">
      <c r="A67" s="56" t="s">
        <v>108</v>
      </c>
      <c r="B67" s="52" t="n">
        <v>15566</v>
      </c>
      <c r="C67" s="52" t="n">
        <v>5369</v>
      </c>
      <c r="D67" s="52" t="n">
        <v>2431</v>
      </c>
      <c r="E67" s="52" t="n">
        <v>9330</v>
      </c>
      <c r="F67" s="52" t="n">
        <v>263</v>
      </c>
      <c r="G67" s="52" t="n">
        <v>482</v>
      </c>
      <c r="H67" s="52"/>
      <c r="I67" s="52"/>
      <c r="J67" s="52"/>
      <c r="K67" s="52" t="n">
        <v>143</v>
      </c>
      <c r="L67" s="52" t="n">
        <v>116</v>
      </c>
      <c r="M67" s="52"/>
      <c r="N67" s="52"/>
      <c r="O67" s="52"/>
      <c r="P67" s="52"/>
      <c r="Q67" s="52"/>
      <c r="R67" s="52"/>
      <c r="S67" s="52"/>
      <c r="T67" s="52"/>
      <c r="U67" s="52"/>
      <c r="V67" s="52"/>
      <c r="W67" s="52"/>
      <c r="X67" s="52" t="n">
        <f aca="false">SUM(B67:W67)</f>
        <v>33700</v>
      </c>
    </row>
    <row r="68" customFormat="false" ht="14.1" hidden="false" customHeight="false" outlineLevel="0" collapsed="false">
      <c r="A68" s="56" t="s">
        <v>109</v>
      </c>
      <c r="B68" s="52" t="n">
        <v>16880</v>
      </c>
      <c r="C68" s="52" t="n">
        <v>11902</v>
      </c>
      <c r="D68" s="52" t="n">
        <v>6552</v>
      </c>
      <c r="E68" s="52" t="n">
        <v>2151</v>
      </c>
      <c r="F68" s="52" t="n">
        <v>188</v>
      </c>
      <c r="G68" s="52" t="n">
        <v>516</v>
      </c>
      <c r="H68" s="52"/>
      <c r="I68" s="52"/>
      <c r="J68" s="52"/>
      <c r="K68" s="52"/>
      <c r="L68" s="52"/>
      <c r="M68" s="52"/>
      <c r="N68" s="52"/>
      <c r="O68" s="52"/>
      <c r="P68" s="52"/>
      <c r="Q68" s="52"/>
      <c r="R68" s="52"/>
      <c r="S68" s="52"/>
      <c r="T68" s="52"/>
      <c r="U68" s="52"/>
      <c r="V68" s="52"/>
      <c r="W68" s="52"/>
      <c r="X68" s="52" t="n">
        <f aca="false">SUM(B68:W68)</f>
        <v>38189</v>
      </c>
    </row>
    <row r="69" customFormat="false" ht="14.15" hidden="false" customHeight="false" outlineLevel="0" collapsed="false">
      <c r="A69" s="56" t="s">
        <v>110</v>
      </c>
      <c r="B69" s="52" t="n">
        <v>12422</v>
      </c>
      <c r="C69" s="52" t="n">
        <v>5492</v>
      </c>
      <c r="D69" s="52" t="n">
        <v>4432</v>
      </c>
      <c r="E69" s="52" t="n">
        <v>1104</v>
      </c>
      <c r="F69" s="52" t="n">
        <v>124</v>
      </c>
      <c r="G69" s="52"/>
      <c r="H69" s="52"/>
      <c r="I69" s="52"/>
      <c r="J69" s="52"/>
      <c r="K69" s="52"/>
      <c r="L69" s="52" t="n">
        <v>52</v>
      </c>
      <c r="M69" s="52"/>
      <c r="N69" s="52"/>
      <c r="O69" s="52"/>
      <c r="P69" s="52"/>
      <c r="Q69" s="52"/>
      <c r="R69" s="52"/>
      <c r="S69" s="52"/>
      <c r="T69" s="52"/>
      <c r="U69" s="52"/>
      <c r="V69" s="52"/>
      <c r="W69" s="52"/>
      <c r="X69" s="52" t="n">
        <f aca="false">SUM(B69:W69)</f>
        <v>23626</v>
      </c>
    </row>
    <row r="70" customFormat="false" ht="14.1" hidden="false" customHeight="false" outlineLevel="0" collapsed="false">
      <c r="A70" s="58" t="s">
        <v>111</v>
      </c>
      <c r="B70" s="52" t="n">
        <v>12188</v>
      </c>
      <c r="C70" s="52" t="n">
        <v>5797</v>
      </c>
      <c r="D70" s="52" t="n">
        <v>14131</v>
      </c>
      <c r="E70" s="52" t="n">
        <v>2147</v>
      </c>
      <c r="F70" s="52" t="n">
        <v>252</v>
      </c>
      <c r="G70" s="52"/>
      <c r="H70" s="52" t="n">
        <v>274</v>
      </c>
      <c r="I70" s="52"/>
      <c r="J70" s="52"/>
      <c r="K70" s="52"/>
      <c r="L70" s="52"/>
      <c r="M70" s="52"/>
      <c r="N70" s="52"/>
      <c r="O70" s="52"/>
      <c r="P70" s="52"/>
      <c r="Q70" s="52" t="n">
        <v>107</v>
      </c>
      <c r="R70" s="52"/>
      <c r="S70" s="52"/>
      <c r="T70" s="52"/>
      <c r="U70" s="52"/>
      <c r="V70" s="52"/>
      <c r="W70" s="52"/>
      <c r="X70" s="52" t="n">
        <f aca="false">SUM(B70:W70)</f>
        <v>34896</v>
      </c>
    </row>
    <row r="71" customFormat="false" ht="14.15" hidden="false" customHeight="false" outlineLevel="0" collapsed="false">
      <c r="A71" s="56" t="s">
        <v>112</v>
      </c>
      <c r="B71" s="52" t="n">
        <v>19296</v>
      </c>
      <c r="C71" s="52" t="n">
        <v>6147</v>
      </c>
      <c r="D71" s="52" t="n">
        <v>11735</v>
      </c>
      <c r="E71" s="52" t="n">
        <v>1403</v>
      </c>
      <c r="F71" s="52" t="n">
        <v>193</v>
      </c>
      <c r="G71" s="52"/>
      <c r="H71" s="52" t="n">
        <v>414</v>
      </c>
      <c r="I71" s="52" t="n">
        <v>143</v>
      </c>
      <c r="J71" s="52"/>
      <c r="K71" s="52"/>
      <c r="L71" s="52"/>
      <c r="M71" s="52"/>
      <c r="N71" s="52"/>
      <c r="O71" s="52" t="n">
        <v>83</v>
      </c>
      <c r="P71" s="52"/>
      <c r="Q71" s="52"/>
      <c r="R71" s="52"/>
      <c r="S71" s="52"/>
      <c r="T71" s="52"/>
      <c r="U71" s="52"/>
      <c r="V71" s="52"/>
      <c r="W71" s="52"/>
      <c r="X71" s="52" t="n">
        <f aca="false">SUM(B71:W71)</f>
        <v>39414</v>
      </c>
    </row>
    <row r="72" customFormat="false" ht="14.15" hidden="false" customHeight="false" outlineLevel="0" collapsed="false">
      <c r="A72" s="56" t="s">
        <v>113</v>
      </c>
      <c r="B72" s="52" t="n">
        <v>18327</v>
      </c>
      <c r="C72" s="52" t="n">
        <v>6841</v>
      </c>
      <c r="D72" s="52" t="n">
        <v>9650</v>
      </c>
      <c r="E72" s="52" t="n">
        <v>1840</v>
      </c>
      <c r="F72" s="52" t="n">
        <v>266</v>
      </c>
      <c r="G72" s="52"/>
      <c r="H72" s="52" t="n">
        <v>310</v>
      </c>
      <c r="I72" s="52"/>
      <c r="J72" s="52"/>
      <c r="K72" s="52"/>
      <c r="L72" s="52"/>
      <c r="M72" s="52"/>
      <c r="N72" s="52"/>
      <c r="O72" s="52"/>
      <c r="P72" s="52"/>
      <c r="Q72" s="52"/>
      <c r="R72" s="52"/>
      <c r="S72" s="52"/>
      <c r="T72" s="52"/>
      <c r="U72" s="52"/>
      <c r="V72" s="52"/>
      <c r="W72" s="52"/>
      <c r="X72" s="52" t="n">
        <f aca="false">SUM(B72:W72)</f>
        <v>37234</v>
      </c>
    </row>
    <row r="73" customFormat="false" ht="14.15" hidden="false" customHeight="false" outlineLevel="0" collapsed="false">
      <c r="A73" s="56" t="s">
        <v>114</v>
      </c>
      <c r="B73" s="52" t="n">
        <v>26251</v>
      </c>
      <c r="C73" s="52" t="n">
        <v>5191</v>
      </c>
      <c r="D73" s="52" t="n">
        <v>3711</v>
      </c>
      <c r="E73" s="52" t="n">
        <v>1508</v>
      </c>
      <c r="F73" s="52" t="n">
        <v>177</v>
      </c>
      <c r="G73" s="52" t="n">
        <v>619</v>
      </c>
      <c r="H73" s="52"/>
      <c r="I73" s="52"/>
      <c r="J73" s="52"/>
      <c r="K73" s="52"/>
      <c r="L73" s="52"/>
      <c r="M73" s="52"/>
      <c r="N73" s="52"/>
      <c r="O73" s="52"/>
      <c r="P73" s="52"/>
      <c r="Q73" s="52"/>
      <c r="R73" s="52"/>
      <c r="S73" s="52"/>
      <c r="T73" s="52"/>
      <c r="U73" s="52"/>
      <c r="V73" s="52"/>
      <c r="W73" s="52"/>
      <c r="X73" s="52" t="n">
        <f aca="false">SUM(B73:W73)</f>
        <v>37457</v>
      </c>
    </row>
    <row r="74" customFormat="false" ht="14.15" hidden="false" customHeight="false" outlineLevel="0" collapsed="false">
      <c r="A74" s="57" t="s">
        <v>115</v>
      </c>
      <c r="B74" s="52" t="n">
        <v>7926</v>
      </c>
      <c r="C74" s="52" t="n">
        <v>11614</v>
      </c>
      <c r="D74" s="52" t="n">
        <v>6269</v>
      </c>
      <c r="E74" s="52" t="n">
        <v>3518</v>
      </c>
      <c r="F74" s="52" t="n">
        <v>244</v>
      </c>
      <c r="G74" s="52" t="n">
        <v>707</v>
      </c>
      <c r="H74" s="52"/>
      <c r="I74" s="52"/>
      <c r="J74" s="52"/>
      <c r="K74" s="52"/>
      <c r="L74" s="52" t="n">
        <v>107</v>
      </c>
      <c r="M74" s="52"/>
      <c r="N74" s="52"/>
      <c r="O74" s="52"/>
      <c r="P74" s="52" t="n">
        <v>44</v>
      </c>
      <c r="Q74" s="52"/>
      <c r="R74" s="52"/>
      <c r="S74" s="52"/>
      <c r="T74" s="52"/>
      <c r="U74" s="52"/>
      <c r="V74" s="52"/>
      <c r="W74" s="52"/>
      <c r="X74" s="52" t="n">
        <f aca="false">SUM(B74:W74)</f>
        <v>30429</v>
      </c>
    </row>
    <row r="75" customFormat="false" ht="14.1" hidden="false" customHeight="false" outlineLevel="0" collapsed="false">
      <c r="A75" s="56" t="s">
        <v>116</v>
      </c>
      <c r="B75" s="52" t="n">
        <v>20342</v>
      </c>
      <c r="C75" s="52" t="n">
        <v>4724</v>
      </c>
      <c r="D75" s="52" t="n">
        <v>4358</v>
      </c>
      <c r="E75" s="52" t="n">
        <v>1915</v>
      </c>
      <c r="F75" s="52" t="n">
        <v>151</v>
      </c>
      <c r="G75" s="52" t="n">
        <v>679</v>
      </c>
      <c r="H75" s="52" t="n">
        <v>195</v>
      </c>
      <c r="I75" s="52"/>
      <c r="J75" s="52" t="n">
        <v>178</v>
      </c>
      <c r="K75" s="52"/>
      <c r="L75" s="52"/>
      <c r="M75" s="52"/>
      <c r="N75" s="52"/>
      <c r="O75" s="52"/>
      <c r="P75" s="52"/>
      <c r="Q75" s="52"/>
      <c r="R75" s="52"/>
      <c r="S75" s="52"/>
      <c r="T75" s="52"/>
      <c r="U75" s="52"/>
      <c r="V75" s="52"/>
      <c r="W75" s="52"/>
      <c r="X75" s="52" t="n">
        <f aca="false">SUM(B75:W75)</f>
        <v>32542</v>
      </c>
    </row>
    <row r="76" customFormat="false" ht="14.1" hidden="false" customHeight="false" outlineLevel="0" collapsed="false">
      <c r="A76" s="56" t="s">
        <v>117</v>
      </c>
      <c r="B76" s="52" t="n">
        <v>13658</v>
      </c>
      <c r="C76" s="52" t="n">
        <v>8739</v>
      </c>
      <c r="D76" s="52" t="n">
        <v>9846</v>
      </c>
      <c r="E76" s="52" t="n">
        <v>2013</v>
      </c>
      <c r="F76" s="52" t="n">
        <v>154</v>
      </c>
      <c r="G76" s="52"/>
      <c r="H76" s="52"/>
      <c r="I76" s="52"/>
      <c r="J76" s="52" t="n">
        <v>238</v>
      </c>
      <c r="K76" s="52"/>
      <c r="L76" s="52"/>
      <c r="M76" s="52" t="n">
        <v>119</v>
      </c>
      <c r="N76" s="52"/>
      <c r="O76" s="52" t="n">
        <v>35</v>
      </c>
      <c r="P76" s="52"/>
      <c r="Q76" s="52"/>
      <c r="R76" s="52"/>
      <c r="S76" s="52"/>
      <c r="T76" s="52"/>
      <c r="U76" s="52"/>
      <c r="V76" s="52"/>
      <c r="W76" s="52"/>
      <c r="X76" s="52" t="n">
        <f aca="false">SUM(B76:W76)</f>
        <v>34802</v>
      </c>
    </row>
    <row r="77" customFormat="false" ht="14.15" hidden="false" customHeight="false" outlineLevel="0" collapsed="false">
      <c r="A77" s="58" t="s">
        <v>118</v>
      </c>
      <c r="B77" s="52" t="n">
        <v>5869</v>
      </c>
      <c r="C77" s="52" t="n">
        <v>12701</v>
      </c>
      <c r="D77" s="52" t="n">
        <v>13235</v>
      </c>
      <c r="E77" s="52" t="n">
        <v>2168</v>
      </c>
      <c r="F77" s="52" t="n">
        <v>289</v>
      </c>
      <c r="G77" s="52"/>
      <c r="H77" s="52" t="n">
        <v>249</v>
      </c>
      <c r="I77" s="52"/>
      <c r="J77" s="52"/>
      <c r="K77" s="52"/>
      <c r="L77" s="52"/>
      <c r="M77" s="52"/>
      <c r="N77" s="52"/>
      <c r="O77" s="52"/>
      <c r="P77" s="52"/>
      <c r="Q77" s="52"/>
      <c r="R77" s="52"/>
      <c r="S77" s="52"/>
      <c r="T77" s="52"/>
      <c r="U77" s="52"/>
      <c r="V77" s="52"/>
      <c r="W77" s="52"/>
      <c r="X77" s="52" t="n">
        <f aca="false">SUM(B77:W77)</f>
        <v>34511</v>
      </c>
    </row>
    <row r="78" customFormat="false" ht="14.15" hidden="false" customHeight="false" outlineLevel="0" collapsed="false">
      <c r="A78" s="57" t="s">
        <v>119</v>
      </c>
      <c r="B78" s="52" t="n">
        <v>6712</v>
      </c>
      <c r="C78" s="52" t="n">
        <v>18025</v>
      </c>
      <c r="D78" s="52" t="n">
        <v>3019</v>
      </c>
      <c r="E78" s="52" t="n">
        <v>1511</v>
      </c>
      <c r="F78" s="52" t="n">
        <v>207</v>
      </c>
      <c r="G78" s="52"/>
      <c r="H78" s="52"/>
      <c r="I78" s="52"/>
      <c r="J78" s="52"/>
      <c r="K78" s="52"/>
      <c r="L78" s="52"/>
      <c r="M78" s="52"/>
      <c r="N78" s="52"/>
      <c r="O78" s="52"/>
      <c r="P78" s="52"/>
      <c r="Q78" s="52"/>
      <c r="R78" s="52"/>
      <c r="S78" s="52"/>
      <c r="T78" s="52"/>
      <c r="U78" s="52"/>
      <c r="V78" s="52"/>
      <c r="W78" s="52"/>
      <c r="X78" s="52" t="n">
        <f aca="false">SUM(B78:W78)</f>
        <v>29474</v>
      </c>
    </row>
    <row r="79" customFormat="false" ht="14.15" hidden="false" customHeight="false" outlineLevel="0" collapsed="false">
      <c r="A79" s="56" t="s">
        <v>120</v>
      </c>
      <c r="B79" s="52" t="n">
        <v>10840</v>
      </c>
      <c r="C79" s="52" t="n">
        <v>7879</v>
      </c>
      <c r="D79" s="52" t="n">
        <v>6078</v>
      </c>
      <c r="E79" s="52" t="n">
        <v>1541</v>
      </c>
      <c r="F79" s="52" t="n">
        <v>236</v>
      </c>
      <c r="G79" s="52"/>
      <c r="H79" s="52"/>
      <c r="I79" s="52"/>
      <c r="J79" s="52"/>
      <c r="K79" s="52"/>
      <c r="L79" s="52"/>
      <c r="M79" s="52"/>
      <c r="N79" s="52"/>
      <c r="O79" s="52"/>
      <c r="P79" s="52"/>
      <c r="Q79" s="52"/>
      <c r="R79" s="52"/>
      <c r="S79" s="52"/>
      <c r="T79" s="52"/>
      <c r="U79" s="52"/>
      <c r="V79" s="52"/>
      <c r="W79" s="52"/>
      <c r="X79" s="52" t="n">
        <f aca="false">SUM(B79:W79)</f>
        <v>26574</v>
      </c>
    </row>
    <row r="80" customFormat="false" ht="14.1" hidden="false" customHeight="false" outlineLevel="0" collapsed="false">
      <c r="A80" s="59" t="s">
        <v>121</v>
      </c>
      <c r="B80" s="52" t="n">
        <v>6593</v>
      </c>
      <c r="C80" s="52" t="n">
        <v>5872</v>
      </c>
      <c r="D80" s="52" t="n">
        <v>2400</v>
      </c>
      <c r="E80" s="52" t="n">
        <v>13228</v>
      </c>
      <c r="F80" s="52" t="n">
        <v>228</v>
      </c>
      <c r="G80" s="52"/>
      <c r="H80" s="52"/>
      <c r="I80" s="52" t="n">
        <v>129</v>
      </c>
      <c r="J80" s="52"/>
      <c r="K80" s="52" t="n">
        <v>189</v>
      </c>
      <c r="L80" s="52"/>
      <c r="M80" s="52"/>
      <c r="N80" s="52"/>
      <c r="O80" s="52"/>
      <c r="P80" s="52"/>
      <c r="Q80" s="52"/>
      <c r="R80" s="52"/>
      <c r="S80" s="52"/>
      <c r="T80" s="52"/>
      <c r="U80" s="52"/>
      <c r="V80" s="52"/>
      <c r="W80" s="52"/>
      <c r="X80" s="52" t="n">
        <f aca="false">SUM(B80:W80)</f>
        <v>28639</v>
      </c>
    </row>
    <row r="81" customFormat="false" ht="14.1" hidden="false" customHeight="false" outlineLevel="0" collapsed="false">
      <c r="A81" s="56" t="s">
        <v>122</v>
      </c>
      <c r="B81" s="52" t="n">
        <v>16499</v>
      </c>
      <c r="C81" s="52" t="n">
        <v>8339</v>
      </c>
      <c r="D81" s="52" t="n">
        <v>5757</v>
      </c>
      <c r="E81" s="52" t="n">
        <v>1545</v>
      </c>
      <c r="F81" s="52" t="n">
        <v>84</v>
      </c>
      <c r="G81" s="52" t="n">
        <v>348</v>
      </c>
      <c r="H81" s="52" t="n">
        <v>98</v>
      </c>
      <c r="I81" s="52"/>
      <c r="J81" s="52"/>
      <c r="K81" s="52"/>
      <c r="L81" s="52"/>
      <c r="M81" s="52"/>
      <c r="N81" s="52"/>
      <c r="O81" s="52"/>
      <c r="P81" s="52"/>
      <c r="Q81" s="52"/>
      <c r="R81" s="52"/>
      <c r="S81" s="52"/>
      <c r="T81" s="52"/>
      <c r="U81" s="52"/>
      <c r="V81" s="52"/>
      <c r="W81" s="52"/>
      <c r="X81" s="52" t="n">
        <f aca="false">SUM(B81:W81)</f>
        <v>32670</v>
      </c>
    </row>
    <row r="82" customFormat="false" ht="14.1" hidden="false" customHeight="false" outlineLevel="0" collapsed="false">
      <c r="A82" s="58" t="s">
        <v>123</v>
      </c>
      <c r="B82" s="52" t="n">
        <v>8068</v>
      </c>
      <c r="C82" s="52" t="n">
        <v>14290</v>
      </c>
      <c r="D82" s="52" t="n">
        <v>16359</v>
      </c>
      <c r="E82" s="52" t="n">
        <v>2543</v>
      </c>
      <c r="F82" s="52" t="n">
        <v>200</v>
      </c>
      <c r="G82" s="52"/>
      <c r="H82" s="52" t="n">
        <v>229</v>
      </c>
      <c r="I82" s="52"/>
      <c r="J82" s="52"/>
      <c r="K82" s="52"/>
      <c r="L82" s="52"/>
      <c r="M82" s="52"/>
      <c r="N82" s="52"/>
      <c r="O82" s="52"/>
      <c r="P82" s="52"/>
      <c r="Q82" s="52"/>
      <c r="R82" s="52"/>
      <c r="S82" s="52"/>
      <c r="T82" s="52"/>
      <c r="U82" s="52"/>
      <c r="V82" s="52"/>
      <c r="W82" s="52"/>
      <c r="X82" s="52" t="n">
        <f aca="false">SUM(B82:W82)</f>
        <v>41689</v>
      </c>
    </row>
    <row r="83" customFormat="false" ht="14.1" hidden="false" customHeight="false" outlineLevel="0" collapsed="false">
      <c r="A83" s="56" t="s">
        <v>124</v>
      </c>
      <c r="B83" s="52" t="n">
        <v>23297</v>
      </c>
      <c r="C83" s="52" t="n">
        <v>1603</v>
      </c>
      <c r="D83" s="52" t="n">
        <v>2020</v>
      </c>
      <c r="E83" s="52" t="n">
        <v>1440</v>
      </c>
      <c r="F83" s="52"/>
      <c r="G83" s="52" t="n">
        <v>526</v>
      </c>
      <c r="H83" s="52" t="n">
        <v>161</v>
      </c>
      <c r="I83" s="52"/>
      <c r="J83" s="52"/>
      <c r="K83" s="52"/>
      <c r="L83" s="52" t="n">
        <v>51</v>
      </c>
      <c r="M83" s="52"/>
      <c r="N83" s="52"/>
      <c r="O83" s="52"/>
      <c r="P83" s="52"/>
      <c r="Q83" s="52"/>
      <c r="R83" s="52"/>
      <c r="S83" s="52"/>
      <c r="T83" s="52"/>
      <c r="U83" s="52"/>
      <c r="V83" s="52"/>
      <c r="W83" s="52"/>
      <c r="X83" s="52" t="n">
        <f aca="false">SUM(B83:W83)</f>
        <v>29098</v>
      </c>
    </row>
    <row r="84" customFormat="false" ht="14.15" hidden="false" customHeight="false" outlineLevel="0" collapsed="false">
      <c r="A84" s="58" t="s">
        <v>125</v>
      </c>
      <c r="B84" s="52" t="n">
        <v>13392</v>
      </c>
      <c r="C84" s="52" t="n">
        <v>11268</v>
      </c>
      <c r="D84" s="52" t="n">
        <v>14999</v>
      </c>
      <c r="E84" s="52" t="n">
        <v>2845</v>
      </c>
      <c r="F84" s="52" t="n">
        <v>301</v>
      </c>
      <c r="G84" s="52"/>
      <c r="H84" s="52"/>
      <c r="I84" s="52"/>
      <c r="J84" s="52"/>
      <c r="K84" s="52"/>
      <c r="L84" s="52"/>
      <c r="M84" s="52"/>
      <c r="N84" s="52"/>
      <c r="O84" s="52"/>
      <c r="P84" s="52"/>
      <c r="Q84" s="52"/>
      <c r="R84" s="52"/>
      <c r="S84" s="52"/>
      <c r="T84" s="52"/>
      <c r="U84" s="52"/>
      <c r="V84" s="52"/>
      <c r="W84" s="52"/>
      <c r="X84" s="52" t="n">
        <f aca="false">SUM(B84:W84)</f>
        <v>42805</v>
      </c>
    </row>
    <row r="85" customFormat="false" ht="14.1" hidden="false" customHeight="false" outlineLevel="0" collapsed="false">
      <c r="A85" s="56" t="s">
        <v>126</v>
      </c>
      <c r="B85" s="52" t="n">
        <v>17113</v>
      </c>
      <c r="C85" s="52" t="n">
        <v>7242</v>
      </c>
      <c r="D85" s="52" t="n">
        <v>14323</v>
      </c>
      <c r="E85" s="52" t="n">
        <v>1981</v>
      </c>
      <c r="F85" s="52" t="n">
        <v>255</v>
      </c>
      <c r="G85" s="52" t="n">
        <v>407</v>
      </c>
      <c r="H85" s="52" t="n">
        <v>1015</v>
      </c>
      <c r="I85" s="52"/>
      <c r="J85" s="52"/>
      <c r="K85" s="52"/>
      <c r="L85" s="52"/>
      <c r="M85" s="52"/>
      <c r="N85" s="52"/>
      <c r="O85" s="52"/>
      <c r="P85" s="52"/>
      <c r="Q85" s="52"/>
      <c r="R85" s="52"/>
      <c r="S85" s="52"/>
      <c r="T85" s="52"/>
      <c r="U85" s="52"/>
      <c r="V85" s="52"/>
      <c r="W85" s="52"/>
      <c r="X85" s="52" t="n">
        <f aca="false">SUM(B85:W85)</f>
        <v>42336</v>
      </c>
    </row>
    <row r="86" customFormat="false" ht="14.15" hidden="false" customHeight="false" outlineLevel="0" collapsed="false">
      <c r="A86" s="56" t="s">
        <v>127</v>
      </c>
      <c r="B86" s="52" t="n">
        <v>36494</v>
      </c>
      <c r="C86" s="52" t="n">
        <v>3153</v>
      </c>
      <c r="D86" s="52" t="n">
        <v>4303</v>
      </c>
      <c r="E86" s="52"/>
      <c r="F86" s="52" t="n">
        <v>245</v>
      </c>
      <c r="G86" s="52" t="n">
        <v>1060</v>
      </c>
      <c r="H86" s="52" t="n">
        <v>169</v>
      </c>
      <c r="I86" s="52"/>
      <c r="J86" s="52"/>
      <c r="K86" s="52"/>
      <c r="L86" s="52"/>
      <c r="M86" s="52"/>
      <c r="N86" s="52"/>
      <c r="O86" s="52"/>
      <c r="P86" s="52"/>
      <c r="Q86" s="52"/>
      <c r="R86" s="52"/>
      <c r="S86" s="52"/>
      <c r="T86" s="52"/>
      <c r="U86" s="52"/>
      <c r="V86" s="52"/>
      <c r="W86" s="52"/>
      <c r="X86" s="52" t="n">
        <f aca="false">SUM(B86:W86)</f>
        <v>45424</v>
      </c>
    </row>
    <row r="87" customFormat="false" ht="14.15" hidden="false" customHeight="false" outlineLevel="0" collapsed="false">
      <c r="A87" s="58" t="s">
        <v>128</v>
      </c>
      <c r="B87" s="52" t="n">
        <v>8038</v>
      </c>
      <c r="C87" s="52" t="n">
        <v>6433</v>
      </c>
      <c r="D87" s="52" t="n">
        <v>11168</v>
      </c>
      <c r="E87" s="52" t="n">
        <v>2290</v>
      </c>
      <c r="F87" s="52" t="n">
        <v>638</v>
      </c>
      <c r="G87" s="52"/>
      <c r="H87" s="52" t="n">
        <v>333</v>
      </c>
      <c r="I87" s="52"/>
      <c r="J87" s="52"/>
      <c r="K87" s="52"/>
      <c r="L87" s="52"/>
      <c r="M87" s="52"/>
      <c r="N87" s="52"/>
      <c r="O87" s="52"/>
      <c r="P87" s="52"/>
      <c r="Q87" s="52"/>
      <c r="R87" s="52"/>
      <c r="S87" s="52"/>
      <c r="T87" s="52"/>
      <c r="U87" s="52"/>
      <c r="V87" s="52"/>
      <c r="W87" s="52"/>
      <c r="X87" s="52" t="n">
        <f aca="false">SUM(B87:W87)</f>
        <v>28900</v>
      </c>
    </row>
    <row r="88" customFormat="false" ht="14.1" hidden="false" customHeight="false" outlineLevel="0" collapsed="false">
      <c r="A88" s="56" t="s">
        <v>129</v>
      </c>
      <c r="B88" s="52" t="n">
        <v>22336</v>
      </c>
      <c r="C88" s="52" t="n">
        <v>1610</v>
      </c>
      <c r="D88" s="52" t="n">
        <v>1649</v>
      </c>
      <c r="E88" s="52" t="n">
        <v>2164</v>
      </c>
      <c r="F88" s="52"/>
      <c r="G88" s="52" t="n">
        <v>1318</v>
      </c>
      <c r="H88" s="52"/>
      <c r="I88" s="52"/>
      <c r="J88" s="52"/>
      <c r="K88" s="52"/>
      <c r="L88" s="52" t="n">
        <v>78</v>
      </c>
      <c r="M88" s="52"/>
      <c r="N88" s="52"/>
      <c r="O88" s="52"/>
      <c r="P88" s="52"/>
      <c r="Q88" s="52"/>
      <c r="R88" s="52"/>
      <c r="S88" s="52"/>
      <c r="T88" s="52"/>
      <c r="U88" s="52"/>
      <c r="V88" s="52"/>
      <c r="W88" s="52"/>
      <c r="X88" s="52" t="n">
        <f aca="false">SUM(B88:W88)</f>
        <v>29155</v>
      </c>
    </row>
    <row r="89" customFormat="false" ht="14.15" hidden="false" customHeight="false" outlineLevel="0" collapsed="false">
      <c r="A89" s="56" t="s">
        <v>130</v>
      </c>
      <c r="B89" s="52" t="n">
        <v>13055</v>
      </c>
      <c r="C89" s="52" t="n">
        <v>7767</v>
      </c>
      <c r="D89" s="52" t="n">
        <v>6227</v>
      </c>
      <c r="E89" s="52" t="n">
        <v>2291</v>
      </c>
      <c r="F89" s="52" t="n">
        <v>273</v>
      </c>
      <c r="G89" s="52"/>
      <c r="H89" s="52"/>
      <c r="I89" s="52"/>
      <c r="J89" s="52"/>
      <c r="K89" s="52"/>
      <c r="L89" s="52"/>
      <c r="M89" s="52"/>
      <c r="N89" s="52"/>
      <c r="O89" s="52"/>
      <c r="P89" s="52"/>
      <c r="Q89" s="52"/>
      <c r="R89" s="52"/>
      <c r="S89" s="52"/>
      <c r="T89" s="52"/>
      <c r="U89" s="52"/>
      <c r="V89" s="52"/>
      <c r="W89" s="52"/>
      <c r="X89" s="52" t="n">
        <f aca="false">SUM(B89:W89)</f>
        <v>29613</v>
      </c>
    </row>
    <row r="90" customFormat="false" ht="14.15" hidden="false" customHeight="false" outlineLevel="0" collapsed="false">
      <c r="A90" s="56" t="s">
        <v>131</v>
      </c>
      <c r="B90" s="52" t="n">
        <v>15368</v>
      </c>
      <c r="C90" s="52" t="n">
        <v>3993</v>
      </c>
      <c r="D90" s="52" t="n">
        <v>2252</v>
      </c>
      <c r="E90" s="52" t="n">
        <v>4621</v>
      </c>
      <c r="F90" s="52" t="n">
        <v>154</v>
      </c>
      <c r="G90" s="52" t="n">
        <v>615</v>
      </c>
      <c r="H90" s="52" t="n">
        <v>80</v>
      </c>
      <c r="I90" s="52"/>
      <c r="J90" s="52" t="n">
        <v>192</v>
      </c>
      <c r="K90" s="52"/>
      <c r="L90" s="52"/>
      <c r="M90" s="52"/>
      <c r="N90" s="52"/>
      <c r="O90" s="52"/>
      <c r="P90" s="52"/>
      <c r="Q90" s="52"/>
      <c r="R90" s="52"/>
      <c r="S90" s="52"/>
      <c r="T90" s="52"/>
      <c r="U90" s="52"/>
      <c r="V90" s="52"/>
      <c r="W90" s="52"/>
      <c r="X90" s="52" t="n">
        <f aca="false">SUM(B90:W90)</f>
        <v>27275</v>
      </c>
    </row>
    <row r="91" customFormat="false" ht="14.15" hidden="false" customHeight="false" outlineLevel="0" collapsed="false">
      <c r="A91" s="56" t="s">
        <v>132</v>
      </c>
      <c r="B91" s="52" t="n">
        <v>18330</v>
      </c>
      <c r="C91" s="52" t="n">
        <v>8975</v>
      </c>
      <c r="D91" s="52" t="n">
        <v>5860</v>
      </c>
      <c r="E91" s="52" t="n">
        <v>2432</v>
      </c>
      <c r="F91" s="52" t="n">
        <v>309</v>
      </c>
      <c r="G91" s="52"/>
      <c r="H91" s="52"/>
      <c r="I91" s="52"/>
      <c r="J91" s="52" t="n">
        <v>498</v>
      </c>
      <c r="K91" s="52"/>
      <c r="L91" s="52"/>
      <c r="M91" s="52"/>
      <c r="N91" s="52"/>
      <c r="O91" s="52"/>
      <c r="P91" s="52"/>
      <c r="Q91" s="52"/>
      <c r="R91" s="52"/>
      <c r="S91" s="52"/>
      <c r="T91" s="52"/>
      <c r="U91" s="52"/>
      <c r="V91" s="52"/>
      <c r="W91" s="52"/>
      <c r="X91" s="52" t="n">
        <f aca="false">SUM(B91:W91)</f>
        <v>36404</v>
      </c>
    </row>
    <row r="92" customFormat="false" ht="14.1" hidden="false" customHeight="false" outlineLevel="0" collapsed="false">
      <c r="A92" s="57" t="s">
        <v>133</v>
      </c>
      <c r="B92" s="52" t="n">
        <v>6229</v>
      </c>
      <c r="C92" s="52" t="n">
        <v>12021</v>
      </c>
      <c r="D92" s="52" t="n">
        <v>6692</v>
      </c>
      <c r="E92" s="52" t="n">
        <v>2165</v>
      </c>
      <c r="F92" s="52" t="n">
        <v>234</v>
      </c>
      <c r="G92" s="52" t="n">
        <v>332</v>
      </c>
      <c r="H92" s="52"/>
      <c r="I92" s="52"/>
      <c r="J92" s="52"/>
      <c r="K92" s="52"/>
      <c r="L92" s="52" t="n">
        <v>82</v>
      </c>
      <c r="M92" s="52"/>
      <c r="N92" s="52"/>
      <c r="O92" s="52"/>
      <c r="P92" s="52" t="n">
        <v>56</v>
      </c>
      <c r="Q92" s="52"/>
      <c r="R92" s="52"/>
      <c r="S92" s="52"/>
      <c r="T92" s="52"/>
      <c r="U92" s="52"/>
      <c r="V92" s="52"/>
      <c r="W92" s="52"/>
      <c r="X92" s="52" t="n">
        <f aca="false">SUM(B92:W92)</f>
        <v>27811</v>
      </c>
    </row>
    <row r="93" customFormat="false" ht="14.15" hidden="false" customHeight="false" outlineLevel="0" collapsed="false">
      <c r="A93" s="56" t="s">
        <v>134</v>
      </c>
      <c r="B93" s="52" t="n">
        <v>25659</v>
      </c>
      <c r="C93" s="52" t="n">
        <v>2897</v>
      </c>
      <c r="D93" s="52" t="n">
        <v>3026</v>
      </c>
      <c r="E93" s="52" t="n">
        <v>2157</v>
      </c>
      <c r="F93" s="52"/>
      <c r="G93" s="52"/>
      <c r="H93" s="52"/>
      <c r="I93" s="52"/>
      <c r="J93" s="52"/>
      <c r="K93" s="52"/>
      <c r="L93" s="52" t="n">
        <v>131</v>
      </c>
      <c r="M93" s="52"/>
      <c r="N93" s="52"/>
      <c r="O93" s="52"/>
      <c r="P93" s="52"/>
      <c r="Q93" s="52"/>
      <c r="R93" s="52"/>
      <c r="S93" s="52"/>
      <c r="T93" s="52"/>
      <c r="U93" s="52"/>
      <c r="V93" s="52"/>
      <c r="W93" s="52"/>
      <c r="X93" s="52" t="n">
        <f aca="false">SUM(B93:W93)</f>
        <v>33870</v>
      </c>
    </row>
    <row r="94" customFormat="false" ht="14.15" hidden="false" customHeight="false" outlineLevel="0" collapsed="false">
      <c r="A94" s="56" t="s">
        <v>135</v>
      </c>
      <c r="B94" s="52" t="n">
        <v>12779</v>
      </c>
      <c r="C94" s="52" t="n">
        <v>4525</v>
      </c>
      <c r="D94" s="52" t="n">
        <v>11720</v>
      </c>
      <c r="E94" s="52" t="n">
        <v>1209</v>
      </c>
      <c r="F94" s="52" t="n">
        <v>227</v>
      </c>
      <c r="G94" s="52"/>
      <c r="H94" s="52" t="n">
        <v>391</v>
      </c>
      <c r="I94" s="52"/>
      <c r="J94" s="52"/>
      <c r="K94" s="52"/>
      <c r="L94" s="52"/>
      <c r="M94" s="52"/>
      <c r="N94" s="52"/>
      <c r="O94" s="52"/>
      <c r="P94" s="52"/>
      <c r="Q94" s="52"/>
      <c r="R94" s="52"/>
      <c r="S94" s="52"/>
      <c r="T94" s="52"/>
      <c r="U94" s="52"/>
      <c r="V94" s="52"/>
      <c r="W94" s="52"/>
      <c r="X94" s="52" t="n">
        <f aca="false">SUM(B94:W94)</f>
        <v>30851</v>
      </c>
    </row>
    <row r="95" customFormat="false" ht="14.15" hidden="false" customHeight="false" outlineLevel="0" collapsed="false">
      <c r="A95" s="57" t="s">
        <v>136</v>
      </c>
      <c r="B95" s="52" t="n">
        <v>4366</v>
      </c>
      <c r="C95" s="52" t="n">
        <v>11029</v>
      </c>
      <c r="D95" s="52" t="n">
        <v>3152</v>
      </c>
      <c r="E95" s="52" t="n">
        <v>1297</v>
      </c>
      <c r="F95" s="52" t="n">
        <v>207</v>
      </c>
      <c r="G95" s="52"/>
      <c r="H95" s="52"/>
      <c r="I95" s="52"/>
      <c r="J95" s="52"/>
      <c r="K95" s="52"/>
      <c r="L95" s="52"/>
      <c r="M95" s="52"/>
      <c r="N95" s="52"/>
      <c r="O95" s="52"/>
      <c r="P95" s="52"/>
      <c r="Q95" s="52"/>
      <c r="R95" s="52"/>
      <c r="S95" s="52"/>
      <c r="T95" s="52"/>
      <c r="U95" s="52"/>
      <c r="V95" s="52"/>
      <c r="W95" s="52"/>
      <c r="X95" s="52" t="n">
        <f aca="false">SUM(B95:W95)</f>
        <v>20051</v>
      </c>
    </row>
    <row r="96" customFormat="false" ht="14.1" hidden="false" customHeight="false" outlineLevel="0" collapsed="false">
      <c r="A96" s="58" t="s">
        <v>137</v>
      </c>
      <c r="B96" s="52" t="n">
        <v>8721</v>
      </c>
      <c r="C96" s="52" t="n">
        <v>12941</v>
      </c>
      <c r="D96" s="52" t="n">
        <v>13889</v>
      </c>
      <c r="E96" s="52" t="n">
        <v>2490</v>
      </c>
      <c r="F96" s="52" t="n">
        <v>260</v>
      </c>
      <c r="G96" s="52"/>
      <c r="H96" s="52" t="n">
        <v>204</v>
      </c>
      <c r="I96" s="52"/>
      <c r="J96" s="52"/>
      <c r="K96" s="52"/>
      <c r="L96" s="52"/>
      <c r="M96" s="52"/>
      <c r="N96" s="52"/>
      <c r="O96" s="52"/>
      <c r="P96" s="52"/>
      <c r="Q96" s="52"/>
      <c r="R96" s="52"/>
      <c r="S96" s="52"/>
      <c r="T96" s="52"/>
      <c r="U96" s="52"/>
      <c r="V96" s="52"/>
      <c r="W96" s="52"/>
      <c r="X96" s="52" t="n">
        <f aca="false">SUM(B96:W96)</f>
        <v>38505</v>
      </c>
    </row>
    <row r="97" customFormat="false" ht="14.1" hidden="false" customHeight="false" outlineLevel="0" collapsed="false">
      <c r="A97" s="57" t="s">
        <v>138</v>
      </c>
      <c r="B97" s="52" t="n">
        <v>7687</v>
      </c>
      <c r="C97" s="52" t="n">
        <v>11695</v>
      </c>
      <c r="D97" s="52" t="n">
        <v>8036</v>
      </c>
      <c r="E97" s="52" t="n">
        <v>1589</v>
      </c>
      <c r="F97" s="52" t="n">
        <v>403</v>
      </c>
      <c r="G97" s="52" t="n">
        <v>346</v>
      </c>
      <c r="H97" s="52" t="n">
        <v>215</v>
      </c>
      <c r="I97" s="52"/>
      <c r="J97" s="52"/>
      <c r="K97" s="52"/>
      <c r="L97" s="52"/>
      <c r="M97" s="52"/>
      <c r="N97" s="52"/>
      <c r="O97" s="52"/>
      <c r="P97" s="52"/>
      <c r="Q97" s="52"/>
      <c r="R97" s="52"/>
      <c r="S97" s="52"/>
      <c r="T97" s="52"/>
      <c r="U97" s="52"/>
      <c r="V97" s="52"/>
      <c r="W97" s="52"/>
      <c r="X97" s="52" t="n">
        <f aca="false">SUM(B97:W97)</f>
        <v>29971</v>
      </c>
    </row>
    <row r="98" customFormat="false" ht="14.15" hidden="false" customHeight="false" outlineLevel="0" collapsed="false">
      <c r="A98" s="56" t="s">
        <v>139</v>
      </c>
      <c r="B98" s="52" t="n">
        <v>17178</v>
      </c>
      <c r="C98" s="52" t="n">
        <v>11521</v>
      </c>
      <c r="D98" s="52" t="n">
        <v>9197</v>
      </c>
      <c r="E98" s="52" t="n">
        <v>2833</v>
      </c>
      <c r="F98" s="52" t="n">
        <v>236</v>
      </c>
      <c r="G98" s="52" t="n">
        <v>563</v>
      </c>
      <c r="H98" s="52" t="n">
        <v>209</v>
      </c>
      <c r="I98" s="52"/>
      <c r="J98" s="52"/>
      <c r="K98" s="52"/>
      <c r="L98" s="52"/>
      <c r="M98" s="52"/>
      <c r="N98" s="52"/>
      <c r="O98" s="52"/>
      <c r="P98" s="52"/>
      <c r="Q98" s="52"/>
      <c r="R98" s="52"/>
      <c r="S98" s="52"/>
      <c r="T98" s="52"/>
      <c r="U98" s="52"/>
      <c r="V98" s="52"/>
      <c r="W98" s="52"/>
      <c r="X98" s="52" t="n">
        <f aca="false">SUM(B98:W98)</f>
        <v>41737</v>
      </c>
    </row>
    <row r="99" customFormat="false" ht="14.1" hidden="false" customHeight="false" outlineLevel="0" collapsed="false">
      <c r="A99" s="57" t="s">
        <v>140</v>
      </c>
      <c r="B99" s="52" t="n">
        <v>8888</v>
      </c>
      <c r="C99" s="52" t="n">
        <v>12028</v>
      </c>
      <c r="D99" s="52" t="n">
        <v>3186</v>
      </c>
      <c r="E99" s="52" t="n">
        <v>4851</v>
      </c>
      <c r="F99" s="52" t="n">
        <v>327</v>
      </c>
      <c r="G99" s="52"/>
      <c r="H99" s="52"/>
      <c r="I99" s="52"/>
      <c r="J99" s="52" t="n">
        <v>219</v>
      </c>
      <c r="K99" s="52" t="n">
        <v>138</v>
      </c>
      <c r="L99" s="52"/>
      <c r="M99" s="52"/>
      <c r="N99" s="52"/>
      <c r="O99" s="52"/>
      <c r="P99" s="52"/>
      <c r="Q99" s="52"/>
      <c r="R99" s="52"/>
      <c r="S99" s="52"/>
      <c r="T99" s="52"/>
      <c r="U99" s="52"/>
      <c r="V99" s="52"/>
      <c r="W99" s="52"/>
      <c r="X99" s="52" t="n">
        <f aca="false">SUM(B99:W99)</f>
        <v>29637</v>
      </c>
    </row>
    <row r="100" customFormat="false" ht="14.15" hidden="false" customHeight="false" outlineLevel="0" collapsed="false">
      <c r="A100" s="56" t="s">
        <v>141</v>
      </c>
      <c r="B100" s="52" t="n">
        <v>18086</v>
      </c>
      <c r="C100" s="52" t="n">
        <v>8378</v>
      </c>
      <c r="D100" s="52" t="n">
        <v>5794</v>
      </c>
      <c r="E100" s="52" t="n">
        <v>2129</v>
      </c>
      <c r="F100" s="52" t="n">
        <v>245</v>
      </c>
      <c r="G100" s="52"/>
      <c r="H100" s="52"/>
      <c r="I100" s="52"/>
      <c r="J100" s="52"/>
      <c r="K100" s="52"/>
      <c r="L100" s="52"/>
      <c r="M100" s="52"/>
      <c r="N100" s="52" t="n">
        <v>354</v>
      </c>
      <c r="O100" s="52"/>
      <c r="P100" s="52"/>
      <c r="Q100" s="52"/>
      <c r="R100" s="52"/>
      <c r="S100" s="52"/>
      <c r="T100" s="52"/>
      <c r="U100" s="52"/>
      <c r="V100" s="52"/>
      <c r="W100" s="52"/>
      <c r="X100" s="52" t="n">
        <f aca="false">SUM(B100:W100)</f>
        <v>34986</v>
      </c>
    </row>
    <row r="101" customFormat="false" ht="14.15" hidden="false" customHeight="false" outlineLevel="0" collapsed="false">
      <c r="A101" s="56" t="s">
        <v>142</v>
      </c>
      <c r="B101" s="52" t="n">
        <v>36763</v>
      </c>
      <c r="C101" s="52" t="n">
        <v>1557</v>
      </c>
      <c r="D101" s="52" t="n">
        <v>2161</v>
      </c>
      <c r="E101" s="52" t="n">
        <v>794</v>
      </c>
      <c r="F101" s="52" t="n">
        <v>96</v>
      </c>
      <c r="G101" s="52" t="n">
        <v>607</v>
      </c>
      <c r="H101" s="52" t="n">
        <v>146</v>
      </c>
      <c r="I101" s="52"/>
      <c r="J101" s="52"/>
      <c r="K101" s="52"/>
      <c r="L101" s="52"/>
      <c r="M101" s="52"/>
      <c r="N101" s="52"/>
      <c r="O101" s="52"/>
      <c r="P101" s="52"/>
      <c r="Q101" s="52"/>
      <c r="R101" s="52"/>
      <c r="S101" s="52"/>
      <c r="T101" s="52"/>
      <c r="U101" s="52"/>
      <c r="V101" s="52"/>
      <c r="W101" s="52"/>
      <c r="X101" s="52" t="n">
        <f aca="false">SUM(B101:W101)</f>
        <v>42124</v>
      </c>
    </row>
    <row r="102" customFormat="false" ht="14.1" hidden="false" customHeight="false" outlineLevel="0" collapsed="false">
      <c r="A102" s="56" t="s">
        <v>143</v>
      </c>
      <c r="B102" s="52" t="n">
        <v>17816</v>
      </c>
      <c r="C102" s="52" t="n">
        <v>10764</v>
      </c>
      <c r="D102" s="52" t="n">
        <v>2239</v>
      </c>
      <c r="E102" s="52" t="n">
        <v>1018</v>
      </c>
      <c r="F102" s="52" t="n">
        <v>218</v>
      </c>
      <c r="G102" s="52"/>
      <c r="H102" s="52"/>
      <c r="I102" s="52"/>
      <c r="J102" s="52"/>
      <c r="K102" s="52"/>
      <c r="L102" s="52"/>
      <c r="M102" s="52"/>
      <c r="N102" s="52" t="n">
        <v>237</v>
      </c>
      <c r="O102" s="52"/>
      <c r="P102" s="52"/>
      <c r="Q102" s="52"/>
      <c r="R102" s="52"/>
      <c r="S102" s="52"/>
      <c r="T102" s="52"/>
      <c r="U102" s="52"/>
      <c r="V102" s="52"/>
      <c r="W102" s="52"/>
      <c r="X102" s="52" t="n">
        <f aca="false">SUM(B102:W102)</f>
        <v>32292</v>
      </c>
    </row>
    <row r="103" customFormat="false" ht="14.15" hidden="false" customHeight="false" outlineLevel="0" collapsed="false">
      <c r="A103" s="57" t="s">
        <v>144</v>
      </c>
      <c r="B103" s="52" t="n">
        <v>11114</v>
      </c>
      <c r="C103" s="52" t="n">
        <v>12712</v>
      </c>
      <c r="D103" s="52" t="n">
        <v>5252</v>
      </c>
      <c r="E103" s="52" t="n">
        <v>6930</v>
      </c>
      <c r="F103" s="52" t="n">
        <v>321</v>
      </c>
      <c r="G103" s="52" t="n">
        <v>488</v>
      </c>
      <c r="H103" s="52"/>
      <c r="I103" s="52"/>
      <c r="J103" s="52"/>
      <c r="K103" s="52" t="n">
        <v>200</v>
      </c>
      <c r="L103" s="52" t="n">
        <v>78</v>
      </c>
      <c r="M103" s="52"/>
      <c r="N103" s="52"/>
      <c r="O103" s="52"/>
      <c r="P103" s="52"/>
      <c r="Q103" s="52"/>
      <c r="R103" s="52"/>
      <c r="S103" s="52"/>
      <c r="T103" s="52"/>
      <c r="U103" s="52"/>
      <c r="V103" s="52"/>
      <c r="W103" s="52"/>
      <c r="X103" s="52" t="n">
        <f aca="false">SUM(B103:W103)</f>
        <v>37095</v>
      </c>
    </row>
    <row r="104" customFormat="false" ht="14.1" hidden="false" customHeight="false" outlineLevel="0" collapsed="false">
      <c r="A104" s="57" t="s">
        <v>145</v>
      </c>
      <c r="B104" s="52" t="n">
        <v>6911</v>
      </c>
      <c r="C104" s="52" t="n">
        <v>15480</v>
      </c>
      <c r="D104" s="52" t="n">
        <v>14667</v>
      </c>
      <c r="E104" s="52" t="n">
        <v>2548</v>
      </c>
      <c r="F104" s="52" t="n">
        <v>362</v>
      </c>
      <c r="G104" s="52"/>
      <c r="H104" s="52"/>
      <c r="I104" s="52"/>
      <c r="J104" s="52"/>
      <c r="K104" s="52"/>
      <c r="L104" s="52"/>
      <c r="M104" s="52"/>
      <c r="N104" s="52"/>
      <c r="O104" s="52"/>
      <c r="P104" s="52"/>
      <c r="Q104" s="52"/>
      <c r="R104" s="52"/>
      <c r="S104" s="52"/>
      <c r="T104" s="52"/>
      <c r="U104" s="52"/>
      <c r="V104" s="52"/>
      <c r="W104" s="52"/>
      <c r="X104" s="52" t="n">
        <f aca="false">SUM(B104:W104)</f>
        <v>39968</v>
      </c>
    </row>
    <row r="105" customFormat="false" ht="14.15" hidden="false" customHeight="false" outlineLevel="0" collapsed="false">
      <c r="A105" s="56" t="s">
        <v>146</v>
      </c>
      <c r="B105" s="52" t="n">
        <v>10644</v>
      </c>
      <c r="C105" s="52" t="n">
        <v>9034</v>
      </c>
      <c r="D105" s="52" t="n">
        <v>4839</v>
      </c>
      <c r="E105" s="52" t="n">
        <v>3239</v>
      </c>
      <c r="F105" s="52" t="n">
        <v>269</v>
      </c>
      <c r="G105" s="52"/>
      <c r="H105" s="52"/>
      <c r="I105" s="52"/>
      <c r="J105" s="52"/>
      <c r="K105" s="52"/>
      <c r="L105" s="52"/>
      <c r="M105" s="52"/>
      <c r="N105" s="52"/>
      <c r="O105" s="52"/>
      <c r="P105" s="52"/>
      <c r="Q105" s="52"/>
      <c r="R105" s="52"/>
      <c r="S105" s="52"/>
      <c r="T105" s="52"/>
      <c r="U105" s="52"/>
      <c r="V105" s="52"/>
      <c r="W105" s="52"/>
      <c r="X105" s="52" t="n">
        <f aca="false">SUM(B105:W105)</f>
        <v>28025</v>
      </c>
    </row>
    <row r="106" customFormat="false" ht="14.1" hidden="false" customHeight="false" outlineLevel="0" collapsed="false">
      <c r="A106" s="56" t="s">
        <v>147</v>
      </c>
      <c r="B106" s="52" t="n">
        <v>14899</v>
      </c>
      <c r="C106" s="52" t="n">
        <v>12725</v>
      </c>
      <c r="D106" s="52" t="n">
        <v>6607</v>
      </c>
      <c r="E106" s="52" t="n">
        <v>3136</v>
      </c>
      <c r="F106" s="52" t="n">
        <v>265</v>
      </c>
      <c r="G106" s="52" t="n">
        <v>478</v>
      </c>
      <c r="H106" s="52" t="n">
        <v>181</v>
      </c>
      <c r="I106" s="52"/>
      <c r="J106" s="52"/>
      <c r="K106" s="52" t="n">
        <v>292</v>
      </c>
      <c r="L106" s="52"/>
      <c r="M106" s="52"/>
      <c r="N106" s="52"/>
      <c r="O106" s="52"/>
      <c r="P106" s="52"/>
      <c r="Q106" s="52" t="n">
        <v>82</v>
      </c>
      <c r="R106" s="52"/>
      <c r="S106" s="52"/>
      <c r="T106" s="52"/>
      <c r="U106" s="52"/>
      <c r="V106" s="52"/>
      <c r="W106" s="52"/>
      <c r="X106" s="52" t="n">
        <f aca="false">SUM(B106:W106)</f>
        <v>38665</v>
      </c>
    </row>
    <row r="107" customFormat="false" ht="14.1" hidden="false" customHeight="false" outlineLevel="0" collapsed="false">
      <c r="A107" s="56" t="s">
        <v>148</v>
      </c>
      <c r="B107" s="52" t="n">
        <v>19795</v>
      </c>
      <c r="C107" s="52" t="n">
        <v>8255</v>
      </c>
      <c r="D107" s="52" t="n">
        <v>4218</v>
      </c>
      <c r="E107" s="52" t="n">
        <v>4029</v>
      </c>
      <c r="F107" s="52" t="n">
        <v>225</v>
      </c>
      <c r="G107" s="52" t="n">
        <v>700</v>
      </c>
      <c r="H107" s="52"/>
      <c r="I107" s="52"/>
      <c r="J107" s="52" t="n">
        <v>293</v>
      </c>
      <c r="K107" s="52" t="n">
        <v>174</v>
      </c>
      <c r="L107" s="52"/>
      <c r="M107" s="52"/>
      <c r="N107" s="52"/>
      <c r="O107" s="52"/>
      <c r="P107" s="52"/>
      <c r="Q107" s="52"/>
      <c r="R107" s="52"/>
      <c r="S107" s="52"/>
      <c r="T107" s="52"/>
      <c r="U107" s="52"/>
      <c r="V107" s="52"/>
      <c r="W107" s="52"/>
      <c r="X107" s="52" t="n">
        <f aca="false">SUM(B107:W107)</f>
        <v>37689</v>
      </c>
    </row>
    <row r="108" customFormat="false" ht="14.1" hidden="false" customHeight="false" outlineLevel="0" collapsed="false">
      <c r="A108" s="58" t="s">
        <v>149</v>
      </c>
      <c r="B108" s="52" t="n">
        <v>11701</v>
      </c>
      <c r="C108" s="52" t="n">
        <v>12023</v>
      </c>
      <c r="D108" s="52" t="n">
        <v>13245</v>
      </c>
      <c r="E108" s="52" t="n">
        <v>2806</v>
      </c>
      <c r="F108" s="52" t="n">
        <v>374</v>
      </c>
      <c r="G108" s="52"/>
      <c r="H108" s="52" t="n">
        <v>304</v>
      </c>
      <c r="I108" s="52"/>
      <c r="J108" s="52"/>
      <c r="K108" s="52"/>
      <c r="L108" s="52"/>
      <c r="M108" s="52"/>
      <c r="N108" s="52"/>
      <c r="O108" s="52"/>
      <c r="P108" s="52"/>
      <c r="Q108" s="52"/>
      <c r="R108" s="52"/>
      <c r="S108" s="52"/>
      <c r="T108" s="52"/>
      <c r="U108" s="52"/>
      <c r="V108" s="52"/>
      <c r="W108" s="52"/>
      <c r="X108" s="52" t="n">
        <f aca="false">SUM(B108:W108)</f>
        <v>40453</v>
      </c>
    </row>
    <row r="109" customFormat="false" ht="14.1" hidden="false" customHeight="false" outlineLevel="0" collapsed="false">
      <c r="A109" s="57" t="s">
        <v>150</v>
      </c>
      <c r="B109" s="52" t="n">
        <v>11845</v>
      </c>
      <c r="C109" s="52" t="n">
        <v>13486</v>
      </c>
      <c r="D109" s="52" t="n">
        <v>12923</v>
      </c>
      <c r="E109" s="52" t="n">
        <v>2693</v>
      </c>
      <c r="F109" s="52" t="n">
        <v>386</v>
      </c>
      <c r="G109" s="52"/>
      <c r="H109" s="52" t="n">
        <v>243</v>
      </c>
      <c r="I109" s="52"/>
      <c r="J109" s="52"/>
      <c r="K109" s="52"/>
      <c r="L109" s="52"/>
      <c r="M109" s="52"/>
      <c r="N109" s="52"/>
      <c r="O109" s="52"/>
      <c r="P109" s="52"/>
      <c r="Q109" s="52"/>
      <c r="R109" s="52"/>
      <c r="S109" s="52"/>
      <c r="T109" s="52"/>
      <c r="U109" s="52"/>
      <c r="V109" s="52"/>
      <c r="W109" s="52"/>
      <c r="X109" s="52" t="n">
        <f aca="false">SUM(B109:W109)</f>
        <v>41576</v>
      </c>
    </row>
    <row r="110" customFormat="false" ht="14.1" hidden="false" customHeight="false" outlineLevel="0" collapsed="false">
      <c r="A110" s="57" t="s">
        <v>151</v>
      </c>
      <c r="B110" s="52" t="n">
        <v>7400</v>
      </c>
      <c r="C110" s="52" t="n">
        <v>13647</v>
      </c>
      <c r="D110" s="52" t="n">
        <v>11685</v>
      </c>
      <c r="E110" s="52" t="n">
        <v>3991</v>
      </c>
      <c r="F110" s="52" t="n">
        <v>200</v>
      </c>
      <c r="G110" s="52"/>
      <c r="H110" s="52" t="n">
        <v>151</v>
      </c>
      <c r="I110" s="52"/>
      <c r="J110" s="52"/>
      <c r="K110" s="52"/>
      <c r="L110" s="52"/>
      <c r="M110" s="52"/>
      <c r="N110" s="52"/>
      <c r="O110" s="52"/>
      <c r="P110" s="52"/>
      <c r="Q110" s="52"/>
      <c r="R110" s="52"/>
      <c r="S110" s="52"/>
      <c r="T110" s="52"/>
      <c r="U110" s="52"/>
      <c r="V110" s="52"/>
      <c r="W110" s="52"/>
      <c r="X110" s="52" t="n">
        <f aca="false">SUM(B110:W110)</f>
        <v>37074</v>
      </c>
    </row>
    <row r="111" customFormat="false" ht="14.1" hidden="false" customHeight="false" outlineLevel="0" collapsed="false">
      <c r="A111" s="56" t="s">
        <v>152</v>
      </c>
      <c r="B111" s="52" t="n">
        <v>31454</v>
      </c>
      <c r="C111" s="52" t="n">
        <v>3106</v>
      </c>
      <c r="D111" s="52"/>
      <c r="E111" s="52" t="n">
        <v>2100</v>
      </c>
      <c r="F111" s="52" t="n">
        <v>236</v>
      </c>
      <c r="G111" s="52" t="n">
        <v>796</v>
      </c>
      <c r="H111" s="52" t="n">
        <v>420</v>
      </c>
      <c r="I111" s="52"/>
      <c r="J111" s="52"/>
      <c r="K111" s="52"/>
      <c r="L111" s="52" t="n">
        <v>115</v>
      </c>
      <c r="M111" s="52"/>
      <c r="N111" s="52"/>
      <c r="O111" s="52"/>
      <c r="P111" s="52"/>
      <c r="Q111" s="52"/>
      <c r="R111" s="52"/>
      <c r="S111" s="52"/>
      <c r="T111" s="52"/>
      <c r="U111" s="52"/>
      <c r="V111" s="52"/>
      <c r="W111" s="52"/>
      <c r="X111" s="52" t="n">
        <f aca="false">SUM(B111:W111)</f>
        <v>38227</v>
      </c>
    </row>
    <row r="112" customFormat="false" ht="14.1" hidden="false" customHeight="false" outlineLevel="0" collapsed="false">
      <c r="A112" s="56" t="s">
        <v>153</v>
      </c>
      <c r="B112" s="52" t="n">
        <v>8244</v>
      </c>
      <c r="C112" s="52" t="n">
        <v>7591</v>
      </c>
      <c r="D112" s="52" t="n">
        <v>6982</v>
      </c>
      <c r="E112" s="52" t="n">
        <v>1304</v>
      </c>
      <c r="F112" s="52" t="n">
        <v>152</v>
      </c>
      <c r="G112" s="52"/>
      <c r="H112" s="52" t="n">
        <v>268</v>
      </c>
      <c r="I112" s="52"/>
      <c r="J112" s="52"/>
      <c r="K112" s="52"/>
      <c r="L112" s="52"/>
      <c r="M112" s="52"/>
      <c r="N112" s="52"/>
      <c r="O112" s="52"/>
      <c r="P112" s="52"/>
      <c r="Q112" s="52"/>
      <c r="R112" s="52"/>
      <c r="S112" s="52"/>
      <c r="T112" s="52"/>
      <c r="U112" s="52"/>
      <c r="V112" s="52"/>
      <c r="W112" s="52"/>
      <c r="X112" s="52" t="n">
        <f aca="false">SUM(B112:W112)</f>
        <v>24541</v>
      </c>
    </row>
    <row r="113" customFormat="false" ht="14.1" hidden="false" customHeight="false" outlineLevel="0" collapsed="false">
      <c r="A113" s="60" t="s">
        <v>154</v>
      </c>
      <c r="B113" s="52" t="n">
        <v>8346</v>
      </c>
      <c r="C113" s="52" t="n">
        <v>7612</v>
      </c>
      <c r="D113" s="52" t="n">
        <v>2364</v>
      </c>
      <c r="E113" s="52" t="n">
        <v>8437</v>
      </c>
      <c r="F113" s="52" t="n">
        <v>210</v>
      </c>
      <c r="G113" s="52" t="n">
        <v>393</v>
      </c>
      <c r="H113" s="52"/>
      <c r="I113" s="52"/>
      <c r="J113" s="52"/>
      <c r="K113" s="52" t="n">
        <v>164</v>
      </c>
      <c r="L113" s="52" t="n">
        <v>47</v>
      </c>
      <c r="M113" s="52"/>
      <c r="N113" s="52"/>
      <c r="O113" s="52"/>
      <c r="P113" s="52"/>
      <c r="Q113" s="52"/>
      <c r="R113" s="52"/>
      <c r="S113" s="52"/>
      <c r="T113" s="52"/>
      <c r="U113" s="52"/>
      <c r="V113" s="52"/>
      <c r="W113" s="52"/>
      <c r="X113" s="52" t="n">
        <f aca="false">SUM(B113:W113)</f>
        <v>27573</v>
      </c>
    </row>
    <row r="114" customFormat="false" ht="14.1" hidden="false" customHeight="false" outlineLevel="0" collapsed="false">
      <c r="A114" s="56" t="s">
        <v>155</v>
      </c>
      <c r="B114" s="52" t="n">
        <v>16520</v>
      </c>
      <c r="C114" s="52" t="n">
        <v>10681</v>
      </c>
      <c r="D114" s="52" t="n">
        <v>9413</v>
      </c>
      <c r="E114" s="52" t="n">
        <v>2262</v>
      </c>
      <c r="F114" s="52" t="n">
        <v>269</v>
      </c>
      <c r="G114" s="52"/>
      <c r="H114" s="52"/>
      <c r="I114" s="52"/>
      <c r="J114" s="52"/>
      <c r="K114" s="52"/>
      <c r="L114" s="52"/>
      <c r="M114" s="52"/>
      <c r="N114" s="52"/>
      <c r="O114" s="52"/>
      <c r="P114" s="52"/>
      <c r="Q114" s="52"/>
      <c r="R114" s="52"/>
      <c r="S114" s="52"/>
      <c r="T114" s="52"/>
      <c r="U114" s="52"/>
      <c r="V114" s="52"/>
      <c r="W114" s="52"/>
      <c r="X114" s="52" t="n">
        <f aca="false">SUM(B114:W114)</f>
        <v>39145</v>
      </c>
    </row>
    <row r="115" customFormat="false" ht="14.15" hidden="false" customHeight="false" outlineLevel="0" collapsed="false">
      <c r="A115" s="57" t="s">
        <v>156</v>
      </c>
      <c r="B115" s="52" t="n">
        <v>7301</v>
      </c>
      <c r="C115" s="52" t="n">
        <v>10096</v>
      </c>
      <c r="D115" s="52" t="n">
        <v>9147</v>
      </c>
      <c r="E115" s="52" t="n">
        <v>1650</v>
      </c>
      <c r="F115" s="52" t="n">
        <v>271</v>
      </c>
      <c r="G115" s="52"/>
      <c r="H115" s="52" t="n">
        <v>213</v>
      </c>
      <c r="I115" s="52"/>
      <c r="J115" s="52"/>
      <c r="K115" s="52"/>
      <c r="L115" s="52" t="n">
        <v>116</v>
      </c>
      <c r="M115" s="52"/>
      <c r="N115" s="52"/>
      <c r="O115" s="52"/>
      <c r="P115" s="52"/>
      <c r="Q115" s="52"/>
      <c r="R115" s="52"/>
      <c r="S115" s="52"/>
      <c r="T115" s="52"/>
      <c r="U115" s="52"/>
      <c r="V115" s="52"/>
      <c r="W115" s="52"/>
      <c r="X115" s="52" t="n">
        <f aca="false">SUM(B115:W115)</f>
        <v>28794</v>
      </c>
    </row>
    <row r="116" customFormat="false" ht="14.1" hidden="false" customHeight="false" outlineLevel="0" collapsed="false">
      <c r="A116" s="56" t="s">
        <v>157</v>
      </c>
      <c r="B116" s="52" t="n">
        <v>12380</v>
      </c>
      <c r="C116" s="52" t="n">
        <v>10525</v>
      </c>
      <c r="D116" s="52" t="n">
        <v>5672</v>
      </c>
      <c r="E116" s="52" t="n">
        <v>4393</v>
      </c>
      <c r="F116" s="52" t="n">
        <v>321</v>
      </c>
      <c r="G116" s="52" t="n">
        <v>328</v>
      </c>
      <c r="H116" s="52" t="n">
        <v>181</v>
      </c>
      <c r="I116" s="52" t="n">
        <v>48</v>
      </c>
      <c r="J116" s="52"/>
      <c r="K116" s="52" t="n">
        <v>130</v>
      </c>
      <c r="L116" s="52"/>
      <c r="M116" s="52"/>
      <c r="N116" s="52"/>
      <c r="O116" s="52"/>
      <c r="P116" s="52"/>
      <c r="Q116" s="52"/>
      <c r="R116" s="52"/>
      <c r="S116" s="52"/>
      <c r="T116" s="52"/>
      <c r="U116" s="52"/>
      <c r="V116" s="52"/>
      <c r="W116" s="52"/>
      <c r="X116" s="52" t="n">
        <f aca="false">SUM(B116:W116)</f>
        <v>33978</v>
      </c>
    </row>
    <row r="117" customFormat="false" ht="14.15" hidden="false" customHeight="false" outlineLevel="0" collapsed="false">
      <c r="A117" s="56" t="s">
        <v>158</v>
      </c>
      <c r="B117" s="52" t="n">
        <v>18925</v>
      </c>
      <c r="C117" s="52" t="n">
        <v>11002</v>
      </c>
      <c r="D117" s="52"/>
      <c r="E117" s="52" t="n">
        <v>3425</v>
      </c>
      <c r="F117" s="52" t="n">
        <v>478</v>
      </c>
      <c r="G117" s="52"/>
      <c r="H117" s="52"/>
      <c r="I117" s="52"/>
      <c r="J117" s="52"/>
      <c r="K117" s="52"/>
      <c r="L117" s="52"/>
      <c r="M117" s="52" t="n">
        <v>961</v>
      </c>
      <c r="N117" s="52"/>
      <c r="O117" s="52"/>
      <c r="P117" s="52"/>
      <c r="Q117" s="52"/>
      <c r="R117" s="52"/>
      <c r="S117" s="52"/>
      <c r="T117" s="52"/>
      <c r="U117" s="52"/>
      <c r="V117" s="52"/>
      <c r="W117" s="52"/>
      <c r="X117" s="52" t="n">
        <f aca="false">SUM(B117:W117)</f>
        <v>34791</v>
      </c>
    </row>
    <row r="118" customFormat="false" ht="14.15" hidden="false" customHeight="false" outlineLevel="0" collapsed="false">
      <c r="A118" s="57" t="s">
        <v>159</v>
      </c>
      <c r="B118" s="52" t="n">
        <v>10776</v>
      </c>
      <c r="C118" s="52" t="n">
        <v>12148</v>
      </c>
      <c r="D118" s="52" t="n">
        <v>8704</v>
      </c>
      <c r="E118" s="52" t="n">
        <v>3994</v>
      </c>
      <c r="F118" s="52" t="n">
        <v>320</v>
      </c>
      <c r="G118" s="52"/>
      <c r="H118" s="52"/>
      <c r="I118" s="52"/>
      <c r="J118" s="52"/>
      <c r="K118" s="52"/>
      <c r="L118" s="52"/>
      <c r="M118" s="52"/>
      <c r="N118" s="52"/>
      <c r="O118" s="52"/>
      <c r="P118" s="52"/>
      <c r="Q118" s="52"/>
      <c r="R118" s="52"/>
      <c r="S118" s="52"/>
      <c r="T118" s="52"/>
      <c r="U118" s="52"/>
      <c r="V118" s="52"/>
      <c r="W118" s="52"/>
      <c r="X118" s="52" t="n">
        <f aca="false">SUM(B118:W118)</f>
        <v>35942</v>
      </c>
    </row>
    <row r="119" customFormat="false" ht="14.15" hidden="false" customHeight="false" outlineLevel="0" collapsed="false">
      <c r="A119" s="57" t="s">
        <v>160</v>
      </c>
      <c r="B119" s="52" t="n">
        <v>10925</v>
      </c>
      <c r="C119" s="52" t="n">
        <v>11376</v>
      </c>
      <c r="D119" s="52" t="n">
        <v>5865</v>
      </c>
      <c r="E119" s="52" t="n">
        <v>5495</v>
      </c>
      <c r="F119" s="52" t="n">
        <v>1513</v>
      </c>
      <c r="G119" s="52"/>
      <c r="H119" s="52" t="n">
        <v>198</v>
      </c>
      <c r="I119" s="52"/>
      <c r="J119" s="52" t="n">
        <v>385</v>
      </c>
      <c r="K119" s="52"/>
      <c r="L119" s="52"/>
      <c r="M119" s="52"/>
      <c r="N119" s="52" t="n">
        <v>127</v>
      </c>
      <c r="O119" s="52"/>
      <c r="P119" s="52" t="n">
        <v>49</v>
      </c>
      <c r="Q119" s="52"/>
      <c r="R119" s="52"/>
      <c r="S119" s="52"/>
      <c r="T119" s="52"/>
      <c r="U119" s="52"/>
      <c r="V119" s="52"/>
      <c r="W119" s="52"/>
      <c r="X119" s="52" t="n">
        <f aca="false">SUM(B119:W119)</f>
        <v>35933</v>
      </c>
    </row>
    <row r="120" customFormat="false" ht="14.1" hidden="false" customHeight="false" outlineLevel="0" collapsed="false">
      <c r="A120" s="57" t="s">
        <v>161</v>
      </c>
      <c r="B120" s="52" t="n">
        <v>8780</v>
      </c>
      <c r="C120" s="52" t="n">
        <v>14450</v>
      </c>
      <c r="D120" s="52" t="n">
        <v>13707</v>
      </c>
      <c r="E120" s="52" t="n">
        <v>2543</v>
      </c>
      <c r="F120" s="52" t="n">
        <v>411</v>
      </c>
      <c r="G120" s="52"/>
      <c r="H120" s="52"/>
      <c r="I120" s="52"/>
      <c r="J120" s="52"/>
      <c r="K120" s="52"/>
      <c r="L120" s="52"/>
      <c r="M120" s="52"/>
      <c r="N120" s="52"/>
      <c r="O120" s="52"/>
      <c r="P120" s="52"/>
      <c r="Q120" s="52"/>
      <c r="R120" s="52"/>
      <c r="S120" s="52"/>
      <c r="T120" s="52"/>
      <c r="U120" s="52"/>
      <c r="V120" s="52"/>
      <c r="W120" s="52"/>
      <c r="X120" s="52" t="n">
        <f aca="false">SUM(B120:W120)</f>
        <v>39891</v>
      </c>
    </row>
    <row r="121" customFormat="false" ht="14.1" hidden="false" customHeight="false" outlineLevel="0" collapsed="false">
      <c r="A121" s="56" t="s">
        <v>162</v>
      </c>
      <c r="B121" s="52" t="n">
        <v>11658</v>
      </c>
      <c r="C121" s="52" t="n">
        <v>8452</v>
      </c>
      <c r="D121" s="52" t="n">
        <v>6634</v>
      </c>
      <c r="E121" s="52" t="n">
        <v>2531</v>
      </c>
      <c r="F121" s="52" t="n">
        <v>238</v>
      </c>
      <c r="G121" s="52"/>
      <c r="H121" s="52" t="n">
        <v>260</v>
      </c>
      <c r="I121" s="52"/>
      <c r="J121" s="52"/>
      <c r="K121" s="52"/>
      <c r="L121" s="52"/>
      <c r="M121" s="52"/>
      <c r="N121" s="52"/>
      <c r="O121" s="52"/>
      <c r="P121" s="52"/>
      <c r="Q121" s="52"/>
      <c r="R121" s="52"/>
      <c r="S121" s="52"/>
      <c r="T121" s="52"/>
      <c r="U121" s="52"/>
      <c r="V121" s="52"/>
      <c r="W121" s="52"/>
      <c r="X121" s="52" t="n">
        <f aca="false">SUM(B121:W121)</f>
        <v>29773</v>
      </c>
    </row>
    <row r="122" customFormat="false" ht="14.1" hidden="false" customHeight="false" outlineLevel="0" collapsed="false">
      <c r="A122" s="56" t="s">
        <v>163</v>
      </c>
      <c r="B122" s="52" t="n">
        <v>4615</v>
      </c>
      <c r="C122" s="52" t="n">
        <v>3599</v>
      </c>
      <c r="D122" s="52" t="n">
        <v>1800</v>
      </c>
      <c r="E122" s="52" t="n">
        <v>512</v>
      </c>
      <c r="F122" s="52" t="n">
        <v>235</v>
      </c>
      <c r="G122" s="52"/>
      <c r="H122" s="52"/>
      <c r="I122" s="52"/>
      <c r="J122" s="52" t="n">
        <v>140</v>
      </c>
      <c r="K122" s="52"/>
      <c r="L122" s="52"/>
      <c r="M122" s="52"/>
      <c r="N122" s="52"/>
      <c r="O122" s="52"/>
      <c r="P122" s="52"/>
      <c r="Q122" s="52"/>
      <c r="R122" s="52"/>
      <c r="S122" s="52"/>
      <c r="T122" s="52"/>
      <c r="U122" s="52"/>
      <c r="V122" s="52"/>
      <c r="W122" s="52"/>
      <c r="X122" s="52" t="n">
        <f aca="false">SUM(B122:W122)</f>
        <v>10901</v>
      </c>
    </row>
    <row r="123" customFormat="false" ht="14.15" hidden="false" customHeight="false" outlineLevel="0" collapsed="false">
      <c r="A123" s="57" t="s">
        <v>164</v>
      </c>
      <c r="B123" s="52" t="n">
        <v>11807</v>
      </c>
      <c r="C123" s="52" t="n">
        <v>11983</v>
      </c>
      <c r="D123" s="52" t="n">
        <v>9164</v>
      </c>
      <c r="E123" s="52" t="n">
        <v>2644</v>
      </c>
      <c r="F123" s="52" t="n">
        <v>280</v>
      </c>
      <c r="G123" s="52"/>
      <c r="H123" s="52"/>
      <c r="I123" s="52"/>
      <c r="J123" s="52"/>
      <c r="K123" s="52" t="n">
        <v>371</v>
      </c>
      <c r="L123" s="52"/>
      <c r="M123" s="52"/>
      <c r="N123" s="52"/>
      <c r="O123" s="52"/>
      <c r="P123" s="52"/>
      <c r="Q123" s="52"/>
      <c r="R123" s="52"/>
      <c r="S123" s="52"/>
      <c r="T123" s="52"/>
      <c r="U123" s="52"/>
      <c r="V123" s="52"/>
      <c r="W123" s="52"/>
      <c r="X123" s="52" t="n">
        <f aca="false">SUM(B123:W123)</f>
        <v>36249</v>
      </c>
    </row>
    <row r="124" customFormat="false" ht="14.15" hidden="false" customHeight="false" outlineLevel="0" collapsed="false">
      <c r="A124" s="56" t="s">
        <v>165</v>
      </c>
      <c r="B124" s="52" t="n">
        <v>18398</v>
      </c>
      <c r="C124" s="52" t="n">
        <v>6337</v>
      </c>
      <c r="D124" s="52" t="n">
        <v>14535</v>
      </c>
      <c r="E124" s="52" t="n">
        <v>1920</v>
      </c>
      <c r="F124" s="52" t="n">
        <v>400</v>
      </c>
      <c r="G124" s="52"/>
      <c r="H124" s="52" t="n">
        <v>564</v>
      </c>
      <c r="I124" s="52"/>
      <c r="J124" s="52"/>
      <c r="K124" s="52"/>
      <c r="L124" s="52"/>
      <c r="M124" s="52"/>
      <c r="N124" s="52"/>
      <c r="O124" s="52"/>
      <c r="P124" s="52"/>
      <c r="Q124" s="52"/>
      <c r="R124" s="52"/>
      <c r="S124" s="52"/>
      <c r="T124" s="52"/>
      <c r="U124" s="52"/>
      <c r="V124" s="52"/>
      <c r="W124" s="52"/>
      <c r="X124" s="52" t="n">
        <f aca="false">SUM(B124:W124)</f>
        <v>42154</v>
      </c>
    </row>
    <row r="125" customFormat="false" ht="14.15" hidden="false" customHeight="false" outlineLevel="0" collapsed="false">
      <c r="A125" s="56" t="s">
        <v>166</v>
      </c>
      <c r="B125" s="52" t="n">
        <v>27750</v>
      </c>
      <c r="C125" s="52" t="n">
        <v>7238</v>
      </c>
      <c r="D125" s="52" t="n">
        <v>7084</v>
      </c>
      <c r="E125" s="52" t="n">
        <v>2101</v>
      </c>
      <c r="F125" s="52" t="n">
        <v>115</v>
      </c>
      <c r="G125" s="52" t="n">
        <v>584</v>
      </c>
      <c r="H125" s="52" t="n">
        <v>196</v>
      </c>
      <c r="I125" s="52"/>
      <c r="J125" s="52"/>
      <c r="K125" s="52"/>
      <c r="L125" s="52"/>
      <c r="M125" s="52" t="n">
        <v>190</v>
      </c>
      <c r="N125" s="52"/>
      <c r="O125" s="52" t="n">
        <v>90</v>
      </c>
      <c r="P125" s="52"/>
      <c r="Q125" s="52"/>
      <c r="R125" s="52"/>
      <c r="S125" s="52"/>
      <c r="T125" s="52"/>
      <c r="U125" s="52"/>
      <c r="V125" s="52"/>
      <c r="W125" s="52"/>
      <c r="X125" s="52" t="n">
        <f aca="false">SUM(B125:W125)</f>
        <v>45348</v>
      </c>
    </row>
    <row r="126" customFormat="false" ht="14.15" hidden="false" customHeight="false" outlineLevel="0" collapsed="false">
      <c r="A126" s="57" t="s">
        <v>167</v>
      </c>
      <c r="B126" s="52" t="n">
        <v>8213</v>
      </c>
      <c r="C126" s="52" t="n">
        <v>18467</v>
      </c>
      <c r="D126" s="52" t="n">
        <v>13160</v>
      </c>
      <c r="E126" s="52" t="n">
        <v>3074</v>
      </c>
      <c r="F126" s="52" t="n">
        <v>450</v>
      </c>
      <c r="G126" s="52"/>
      <c r="H126" s="52"/>
      <c r="I126" s="52"/>
      <c r="J126" s="52"/>
      <c r="K126" s="52"/>
      <c r="L126" s="52"/>
      <c r="M126" s="52"/>
      <c r="N126" s="52"/>
      <c r="O126" s="52"/>
      <c r="P126" s="52"/>
      <c r="Q126" s="52"/>
      <c r="R126" s="52"/>
      <c r="S126" s="52"/>
      <c r="T126" s="52"/>
      <c r="U126" s="52"/>
      <c r="V126" s="52"/>
      <c r="W126" s="52"/>
      <c r="X126" s="52" t="n">
        <f aca="false">SUM(B126:W126)</f>
        <v>43364</v>
      </c>
    </row>
    <row r="127" customFormat="false" ht="14.1" hidden="false" customHeight="false" outlineLevel="0" collapsed="false">
      <c r="A127" s="56" t="s">
        <v>168</v>
      </c>
      <c r="B127" s="52" t="n">
        <v>17172</v>
      </c>
      <c r="C127" s="52" t="n">
        <v>8271</v>
      </c>
      <c r="D127" s="52" t="n">
        <v>4151</v>
      </c>
      <c r="E127" s="52" t="n">
        <v>3277</v>
      </c>
      <c r="F127" s="52" t="n">
        <v>160</v>
      </c>
      <c r="G127" s="52" t="n">
        <v>713</v>
      </c>
      <c r="H127" s="52"/>
      <c r="I127" s="52"/>
      <c r="J127" s="52"/>
      <c r="K127" s="52" t="n">
        <v>157</v>
      </c>
      <c r="L127" s="52" t="n">
        <v>42</v>
      </c>
      <c r="M127" s="52"/>
      <c r="N127" s="52"/>
      <c r="O127" s="52"/>
      <c r="P127" s="52"/>
      <c r="Q127" s="52"/>
      <c r="R127" s="52"/>
      <c r="S127" s="52"/>
      <c r="T127" s="52"/>
      <c r="U127" s="52"/>
      <c r="V127" s="52"/>
      <c r="W127" s="52"/>
      <c r="X127" s="52" t="n">
        <f aca="false">SUM(B127:W127)</f>
        <v>33943</v>
      </c>
    </row>
    <row r="128" customFormat="false" ht="14.15" hidden="false" customHeight="false" outlineLevel="0" collapsed="false">
      <c r="A128" s="56" t="s">
        <v>169</v>
      </c>
      <c r="B128" s="52" t="n">
        <v>15945</v>
      </c>
      <c r="C128" s="52" t="n">
        <v>3782</v>
      </c>
      <c r="D128" s="52" t="n">
        <v>2380</v>
      </c>
      <c r="E128" s="52" t="n">
        <v>2795</v>
      </c>
      <c r="F128" s="52" t="n">
        <v>177</v>
      </c>
      <c r="G128" s="52" t="n">
        <v>304</v>
      </c>
      <c r="H128" s="52"/>
      <c r="I128" s="52"/>
      <c r="J128" s="52" t="n">
        <v>181</v>
      </c>
      <c r="K128" s="52" t="n">
        <v>145</v>
      </c>
      <c r="L128" s="52"/>
      <c r="M128" s="52"/>
      <c r="N128" s="52"/>
      <c r="O128" s="52"/>
      <c r="P128" s="52"/>
      <c r="Q128" s="52"/>
      <c r="R128" s="52"/>
      <c r="S128" s="52"/>
      <c r="T128" s="52"/>
      <c r="U128" s="52"/>
      <c r="V128" s="52"/>
      <c r="W128" s="52"/>
      <c r="X128" s="52" t="n">
        <f aca="false">SUM(B128:W128)</f>
        <v>25709</v>
      </c>
    </row>
    <row r="129" customFormat="false" ht="14.15" hidden="false" customHeight="false" outlineLevel="0" collapsed="false">
      <c r="A129" s="56" t="s">
        <v>170</v>
      </c>
      <c r="B129" s="52" t="n">
        <v>17584</v>
      </c>
      <c r="C129" s="52" t="n">
        <v>8160</v>
      </c>
      <c r="D129" s="52" t="n">
        <v>6632</v>
      </c>
      <c r="E129" s="52" t="n">
        <v>1676</v>
      </c>
      <c r="F129" s="52" t="n">
        <v>192</v>
      </c>
      <c r="G129" s="52" t="n">
        <v>372</v>
      </c>
      <c r="H129" s="52" t="n">
        <v>104</v>
      </c>
      <c r="I129" s="52" t="n">
        <v>117</v>
      </c>
      <c r="J129" s="52"/>
      <c r="K129" s="52"/>
      <c r="L129" s="52"/>
      <c r="M129" s="52"/>
      <c r="N129" s="52"/>
      <c r="O129" s="52"/>
      <c r="P129" s="52"/>
      <c r="Q129" s="52"/>
      <c r="R129" s="52"/>
      <c r="S129" s="52"/>
      <c r="T129" s="52"/>
      <c r="U129" s="52"/>
      <c r="V129" s="52"/>
      <c r="W129" s="52"/>
      <c r="X129" s="52" t="n">
        <f aca="false">SUM(B129:W129)</f>
        <v>34837</v>
      </c>
    </row>
    <row r="130" customFormat="false" ht="14.1" hidden="false" customHeight="false" outlineLevel="0" collapsed="false">
      <c r="A130" s="56" t="s">
        <v>171</v>
      </c>
      <c r="B130" s="52" t="n">
        <v>20297</v>
      </c>
      <c r="C130" s="52" t="n">
        <v>1594</v>
      </c>
      <c r="D130" s="52"/>
      <c r="E130" s="52" t="n">
        <v>1523</v>
      </c>
      <c r="F130" s="52"/>
      <c r="G130" s="52" t="n">
        <v>981</v>
      </c>
      <c r="H130" s="52"/>
      <c r="I130" s="52"/>
      <c r="J130" s="52"/>
      <c r="K130" s="52"/>
      <c r="L130" s="52"/>
      <c r="M130" s="52"/>
      <c r="N130" s="52"/>
      <c r="O130" s="52"/>
      <c r="P130" s="52"/>
      <c r="Q130" s="52"/>
      <c r="R130" s="52"/>
      <c r="S130" s="52"/>
      <c r="T130" s="52"/>
      <c r="U130" s="52"/>
      <c r="V130" s="52"/>
      <c r="W130" s="52"/>
      <c r="X130" s="52" t="n">
        <f aca="false">SUM(B130:W130)</f>
        <v>24395</v>
      </c>
    </row>
  </sheetData>
  <printOptions headings="true" gridLines="true" gridLinesSet="true" horizontalCentered="false" verticalCentered="false"/>
  <pageMargins left="0.7875" right="0.7875" top="1.025" bottom="1.025" header="0.7875" footer="0.7875"/>
  <pageSetup paperSize="5" scale="100" firstPageNumber="0" fitToWidth="1" fitToHeight="1" pageOrder="overThenDown" orientation="landscape"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J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A1" activeCellId="0" sqref="A1"/>
    </sheetView>
  </sheetViews>
  <sheetFormatPr defaultRowHeight="14.1" zeroHeight="false" outlineLevelRow="0" outlineLevelCol="0"/>
  <cols>
    <col collapsed="false" customWidth="true" hidden="false" outlineLevel="0" max="1" min="1" style="0" width="28.38"/>
    <col collapsed="false" customWidth="true" hidden="false" outlineLevel="0" max="2" min="2" style="0" width="8.67"/>
    <col collapsed="false" customWidth="true" hidden="false" outlineLevel="0" max="3" min="3" style="0" width="10.85"/>
    <col collapsed="false" customWidth="false" hidden="false" outlineLevel="0" max="4" min="4" style="0" width="11.57"/>
    <col collapsed="false" customWidth="true" hidden="false" outlineLevel="0" max="5" min="5" style="0" width="12.12"/>
    <col collapsed="false" customWidth="true" hidden="false" outlineLevel="0" max="13" min="6" style="0" width="8.67"/>
    <col collapsed="false" customWidth="true" hidden="false" outlineLevel="0" max="14" min="14" style="0" width="9.9"/>
    <col collapsed="false" customWidth="true" hidden="false" outlineLevel="0" max="15" min="15" style="0" width="2.39"/>
    <col collapsed="false" customWidth="true" hidden="false" outlineLevel="0" max="23" min="16" style="0" width="8.67"/>
    <col collapsed="false" customWidth="true" hidden="false" outlineLevel="0" max="24" min="24" style="0" width="12.69"/>
    <col collapsed="false" customWidth="true" hidden="false" outlineLevel="0" max="25" min="25" style="0" width="13.96"/>
    <col collapsed="false" customWidth="true" hidden="false" outlineLevel="0" max="26" min="26" style="0" width="8.67"/>
    <col collapsed="false" customWidth="true" hidden="false" outlineLevel="0" max="27" min="27" style="0" width="9.9"/>
    <col collapsed="false" customWidth="true" hidden="false" outlineLevel="0" max="28" min="28" style="61" width="3.24"/>
    <col collapsed="false" customWidth="true" hidden="false" outlineLevel="0" max="29" min="29" style="0" width="8.78"/>
    <col collapsed="false" customWidth="true" hidden="false" outlineLevel="0" max="30" min="30" style="0" width="2.96"/>
    <col collapsed="false" customWidth="true" hidden="false" outlineLevel="0" max="31" min="31" style="0" width="8.67"/>
    <col collapsed="false" customWidth="false" hidden="false" outlineLevel="0" max="1025" min="32" style="0" width="11.52"/>
  </cols>
  <sheetData>
    <row r="1" s="24" customFormat="true" ht="84.3" hidden="false" customHeight="true" outlineLevel="0" collapsed="false">
      <c r="A1" s="62" t="s">
        <v>172</v>
      </c>
      <c r="B1" s="2" t="s">
        <v>1</v>
      </c>
      <c r="C1" s="4" t="s">
        <v>3</v>
      </c>
      <c r="D1" s="7" t="s">
        <v>6</v>
      </c>
      <c r="E1" s="8" t="s">
        <v>7</v>
      </c>
      <c r="F1" s="9" t="s">
        <v>8</v>
      </c>
      <c r="G1" s="10" t="s">
        <v>9</v>
      </c>
      <c r="H1" s="12" t="s">
        <v>11</v>
      </c>
      <c r="I1" s="14" t="s">
        <v>13</v>
      </c>
      <c r="J1" s="15" t="s">
        <v>14</v>
      </c>
      <c r="K1" s="20" t="s">
        <v>19</v>
      </c>
      <c r="L1" s="22" t="s">
        <v>21</v>
      </c>
      <c r="M1" s="23" t="s">
        <v>22</v>
      </c>
      <c r="N1" s="63" t="s">
        <v>173</v>
      </c>
      <c r="O1" s="64"/>
      <c r="P1" s="3" t="s">
        <v>2</v>
      </c>
      <c r="Q1" s="4" t="s">
        <v>3</v>
      </c>
      <c r="R1" s="5" t="s">
        <v>4</v>
      </c>
      <c r="S1" s="6" t="s">
        <v>5</v>
      </c>
      <c r="T1" s="11" t="s">
        <v>10</v>
      </c>
      <c r="U1" s="13" t="s">
        <v>12</v>
      </c>
      <c r="V1" s="16" t="s">
        <v>15</v>
      </c>
      <c r="W1" s="17" t="s">
        <v>16</v>
      </c>
      <c r="X1" s="18" t="s">
        <v>17</v>
      </c>
      <c r="Y1" s="19" t="s">
        <v>18</v>
      </c>
      <c r="Z1" s="21" t="s">
        <v>20</v>
      </c>
      <c r="AA1" s="65" t="s">
        <v>173</v>
      </c>
      <c r="AB1" s="64"/>
      <c r="AC1" s="1" t="s">
        <v>174</v>
      </c>
      <c r="AD1" s="66"/>
      <c r="AE1" s="4" t="s">
        <v>3</v>
      </c>
      <c r="ALX1" s="0"/>
      <c r="ALY1" s="0"/>
      <c r="ALZ1" s="0"/>
      <c r="AMA1" s="0"/>
      <c r="AMB1" s="0"/>
      <c r="AMC1" s="0"/>
      <c r="AMD1" s="0"/>
      <c r="AME1" s="0"/>
      <c r="AMF1" s="0"/>
      <c r="AMG1" s="0"/>
      <c r="AMH1" s="0"/>
      <c r="AMI1" s="0"/>
      <c r="AMJ1" s="0"/>
    </row>
    <row r="2" s="48" customFormat="true" ht="14.65" hidden="false" customHeight="false" outlineLevel="0" collapsed="false">
      <c r="A2" s="67"/>
      <c r="B2" s="26" t="s">
        <v>24</v>
      </c>
      <c r="C2" s="28" t="s">
        <v>175</v>
      </c>
      <c r="D2" s="31" t="s">
        <v>29</v>
      </c>
      <c r="E2" s="32" t="s">
        <v>30</v>
      </c>
      <c r="F2" s="33" t="s">
        <v>31</v>
      </c>
      <c r="G2" s="34" t="s">
        <v>32</v>
      </c>
      <c r="H2" s="36" t="s">
        <v>34</v>
      </c>
      <c r="I2" s="38" t="s">
        <v>36</v>
      </c>
      <c r="J2" s="39" t="s">
        <v>37</v>
      </c>
      <c r="K2" s="44" t="s">
        <v>42</v>
      </c>
      <c r="L2" s="46" t="s">
        <v>44</v>
      </c>
      <c r="M2" s="47" t="s">
        <v>45</v>
      </c>
      <c r="N2" s="68"/>
      <c r="O2" s="69"/>
      <c r="P2" s="27" t="s">
        <v>25</v>
      </c>
      <c r="Q2" s="28" t="s">
        <v>176</v>
      </c>
      <c r="R2" s="29" t="s">
        <v>27</v>
      </c>
      <c r="S2" s="30" t="s">
        <v>28</v>
      </c>
      <c r="T2" s="35" t="s">
        <v>33</v>
      </c>
      <c r="U2" s="37" t="s">
        <v>35</v>
      </c>
      <c r="V2" s="40" t="s">
        <v>38</v>
      </c>
      <c r="W2" s="41" t="s">
        <v>39</v>
      </c>
      <c r="X2" s="42" t="s">
        <v>40</v>
      </c>
      <c r="Y2" s="43" t="s">
        <v>41</v>
      </c>
      <c r="Z2" s="45" t="s">
        <v>43</v>
      </c>
      <c r="AA2" s="70"/>
      <c r="AB2" s="69"/>
      <c r="AC2" s="25"/>
      <c r="AD2" s="71"/>
      <c r="AE2" s="28" t="s">
        <v>26</v>
      </c>
      <c r="ALX2" s="0"/>
      <c r="ALY2" s="0"/>
      <c r="ALZ2" s="0"/>
      <c r="AMA2" s="0"/>
      <c r="AMB2" s="0"/>
      <c r="AMC2" s="0"/>
      <c r="AMD2" s="0"/>
      <c r="AME2" s="0"/>
      <c r="AMF2" s="0"/>
      <c r="AMG2" s="0"/>
      <c r="AMH2" s="0"/>
      <c r="AMI2" s="0"/>
      <c r="AMJ2" s="0"/>
    </row>
    <row r="3" customFormat="false" ht="14.1" hidden="false" customHeight="false" outlineLevel="0" collapsed="false">
      <c r="A3" s="67" t="s">
        <v>23</v>
      </c>
      <c r="B3" s="50" t="n">
        <f aca="false">SUM(B6:B130)</f>
        <v>1757071</v>
      </c>
      <c r="C3" s="50" t="n">
        <f aca="false">SUM(C6:C130)</f>
        <v>585364.2</v>
      </c>
      <c r="D3" s="50" t="n">
        <f aca="false">SUM(D6:D130)</f>
        <v>23163</v>
      </c>
      <c r="E3" s="50" t="n">
        <f aca="false">SUM(E6:E130)</f>
        <v>16429</v>
      </c>
      <c r="F3" s="51" t="n">
        <f aca="false">SUM(F6:F130)</f>
        <v>15361</v>
      </c>
      <c r="G3" s="50" t="n">
        <f aca="false">SUM(G6:G130)</f>
        <v>7539</v>
      </c>
      <c r="H3" s="50" t="n">
        <f aca="false">SUM(H6:H130)</f>
        <v>2016</v>
      </c>
      <c r="I3" s="50" t="n">
        <f aca="false">SUM(I6:I130)</f>
        <v>1291</v>
      </c>
      <c r="J3" s="50" t="n">
        <f aca="false">SUM(J6:J130)</f>
        <v>521</v>
      </c>
      <c r="K3" s="50" t="n">
        <f aca="false">SUM(K6:K130)</f>
        <v>58</v>
      </c>
      <c r="L3" s="50" t="n">
        <f aca="false">SUM(L6:L130)</f>
        <v>0</v>
      </c>
      <c r="M3" s="50" t="n">
        <f aca="false">SUM(M6:M130)</f>
        <v>0</v>
      </c>
      <c r="N3" s="72" t="n">
        <f aca="false">SUM(B3:M3)</f>
        <v>2408813.2</v>
      </c>
      <c r="O3" s="73"/>
      <c r="P3" s="50" t="n">
        <f aca="false">SUM(P6:P130)</f>
        <v>1074120</v>
      </c>
      <c r="Q3" s="50" t="n">
        <f aca="false">SUM(Q6:Q130)</f>
        <v>390242.8</v>
      </c>
      <c r="R3" s="50" t="n">
        <f aca="false">SUM(R6:R130)</f>
        <v>323124</v>
      </c>
      <c r="S3" s="50" t="n">
        <f aca="false">SUM(S6:S130)</f>
        <v>30697</v>
      </c>
      <c r="T3" s="50" t="n">
        <f aca="false">SUM(T6:T130)</f>
        <v>2690</v>
      </c>
      <c r="U3" s="50" t="n">
        <f aca="false">SUM(U6:U130)</f>
        <v>1645</v>
      </c>
      <c r="V3" s="50" t="n">
        <f aca="false">SUM(V6:V130)</f>
        <v>400</v>
      </c>
      <c r="W3" s="50" t="n">
        <f aca="false">SUM(W6:W130)</f>
        <v>241</v>
      </c>
      <c r="X3" s="50" t="n">
        <f aca="false">SUM(X6:X130)</f>
        <v>163</v>
      </c>
      <c r="Y3" s="50" t="n">
        <f aca="false">SUM(Y6:Y130)</f>
        <v>126</v>
      </c>
      <c r="Z3" s="50" t="n">
        <f aca="false">SUM(Z6:Z130)</f>
        <v>0</v>
      </c>
      <c r="AA3" s="74" t="n">
        <f aca="false">SUM(P3:Z3)</f>
        <v>1823448.8</v>
      </c>
      <c r="AB3" s="73"/>
      <c r="AC3" s="52" t="n">
        <f aca="false">SUM(N3,AA3)</f>
        <v>4232262</v>
      </c>
      <c r="AD3" s="75"/>
      <c r="AE3" s="50" t="n">
        <f aca="false">SUM(AE6:AE130)</f>
        <v>975607</v>
      </c>
    </row>
    <row r="4" customFormat="false" ht="14.1" hidden="false" customHeight="false" outlineLevel="0" collapsed="false">
      <c r="A4" s="67" t="s">
        <v>177</v>
      </c>
      <c r="B4" s="53"/>
      <c r="C4" s="53"/>
      <c r="D4" s="53"/>
      <c r="E4" s="53"/>
      <c r="F4" s="53"/>
      <c r="G4" s="53"/>
      <c r="H4" s="53"/>
      <c r="I4" s="53"/>
      <c r="J4" s="53"/>
      <c r="K4" s="53"/>
      <c r="L4" s="53"/>
      <c r="M4" s="53"/>
      <c r="N4" s="76" t="n">
        <f aca="false">AC4*N3/AC3</f>
        <v>71.1443785852577</v>
      </c>
      <c r="O4" s="77"/>
      <c r="P4" s="53"/>
      <c r="Q4" s="53"/>
      <c r="R4" s="53"/>
      <c r="S4" s="53"/>
      <c r="T4" s="53"/>
      <c r="U4" s="53"/>
      <c r="V4" s="53"/>
      <c r="W4" s="53"/>
      <c r="X4" s="53"/>
      <c r="Y4" s="53"/>
      <c r="Z4" s="53"/>
      <c r="AA4" s="78" t="n">
        <f aca="false">AC4*AA3/AC3</f>
        <v>53.8556214147423</v>
      </c>
      <c r="AB4" s="79"/>
      <c r="AC4" s="52" t="n">
        <v>125</v>
      </c>
      <c r="AD4" s="75"/>
      <c r="AE4" s="53" t="n">
        <f aca="false">AE3/$AC$3</f>
        <v>0.23051668351345</v>
      </c>
    </row>
    <row r="5" customFormat="false" ht="14.1" hidden="false" customHeight="false" outlineLevel="0" collapsed="false">
      <c r="F5" s="55"/>
    </row>
    <row r="6" customFormat="false" ht="14.65" hidden="false" customHeight="false" outlineLevel="0" collapsed="false">
      <c r="A6" s="57" t="s">
        <v>47</v>
      </c>
      <c r="B6" s="52" t="n">
        <v>8476</v>
      </c>
      <c r="C6" s="52" t="n">
        <f aca="false">0.6*AE6</f>
        <v>2356.2</v>
      </c>
      <c r="D6" s="52"/>
      <c r="E6" s="52" t="n">
        <v>202</v>
      </c>
      <c r="F6" s="52"/>
      <c r="G6" s="52"/>
      <c r="H6" s="52"/>
      <c r="I6" s="52"/>
      <c r="J6" s="52"/>
      <c r="K6" s="52"/>
      <c r="L6" s="52"/>
      <c r="M6" s="52"/>
      <c r="N6" s="80"/>
      <c r="O6" s="80"/>
      <c r="P6" s="52" t="n">
        <v>6317</v>
      </c>
      <c r="Q6" s="52" t="n">
        <f aca="false">0.4*AE6</f>
        <v>1570.8</v>
      </c>
      <c r="R6" s="52" t="n">
        <v>1469</v>
      </c>
      <c r="S6" s="52" t="n">
        <v>235</v>
      </c>
      <c r="T6" s="52"/>
      <c r="U6" s="52"/>
      <c r="V6" s="52"/>
      <c r="W6" s="52"/>
      <c r="X6" s="52"/>
      <c r="Y6" s="52"/>
      <c r="Z6" s="52"/>
      <c r="AA6" s="80"/>
      <c r="AB6" s="81"/>
      <c r="AC6" s="52" t="n">
        <f aca="false">SUM(B6:M6)</f>
        <v>11034.2</v>
      </c>
      <c r="AD6" s="75"/>
      <c r="AE6" s="52" t="n">
        <v>3927</v>
      </c>
    </row>
    <row r="7" customFormat="false" ht="14.65" hidden="false" customHeight="false" outlineLevel="0" collapsed="false">
      <c r="A7" s="57" t="s">
        <v>48</v>
      </c>
      <c r="B7" s="52" t="n">
        <v>7615</v>
      </c>
      <c r="C7" s="52" t="n">
        <f aca="false">0.6*AE7</f>
        <v>1850.4</v>
      </c>
      <c r="D7" s="52"/>
      <c r="E7" s="52"/>
      <c r="F7" s="52"/>
      <c r="G7" s="52"/>
      <c r="H7" s="52"/>
      <c r="I7" s="52"/>
      <c r="J7" s="52"/>
      <c r="K7" s="52"/>
      <c r="L7" s="52"/>
      <c r="M7" s="52"/>
      <c r="N7" s="80"/>
      <c r="O7" s="80"/>
      <c r="P7" s="52" t="n">
        <v>9267</v>
      </c>
      <c r="Q7" s="52" t="n">
        <f aca="false">0.4*AE7</f>
        <v>1233.6</v>
      </c>
      <c r="R7" s="52" t="n">
        <v>1354</v>
      </c>
      <c r="S7" s="52" t="n">
        <v>627</v>
      </c>
      <c r="T7" s="52"/>
      <c r="U7" s="52"/>
      <c r="V7" s="52"/>
      <c r="W7" s="52"/>
      <c r="X7" s="52"/>
      <c r="Y7" s="52"/>
      <c r="Z7" s="52"/>
      <c r="AA7" s="80"/>
      <c r="AB7" s="81"/>
      <c r="AC7" s="52" t="n">
        <f aca="false">SUM(B7:M7)</f>
        <v>9465.4</v>
      </c>
      <c r="AD7" s="75"/>
      <c r="AE7" s="52" t="n">
        <v>3084</v>
      </c>
    </row>
    <row r="8" customFormat="false" ht="14.65" hidden="false" customHeight="false" outlineLevel="0" collapsed="false">
      <c r="A8" s="56" t="s">
        <v>49</v>
      </c>
      <c r="B8" s="52" t="n">
        <v>24211</v>
      </c>
      <c r="C8" s="52" t="n">
        <f aca="false">0.6*AE8</f>
        <v>1830</v>
      </c>
      <c r="D8" s="52" t="n">
        <v>405</v>
      </c>
      <c r="E8" s="52"/>
      <c r="F8" s="52"/>
      <c r="G8" s="52"/>
      <c r="H8" s="52" t="n">
        <v>67</v>
      </c>
      <c r="I8" s="52"/>
      <c r="J8" s="52"/>
      <c r="K8" s="52"/>
      <c r="L8" s="52"/>
      <c r="M8" s="52"/>
      <c r="N8" s="80"/>
      <c r="O8" s="80"/>
      <c r="P8" s="52" t="n">
        <v>3985</v>
      </c>
      <c r="Q8" s="52" t="n">
        <f aca="false">0.4*AE8</f>
        <v>1220</v>
      </c>
      <c r="R8" s="52" t="n">
        <v>2241</v>
      </c>
      <c r="S8" s="52" t="n">
        <v>162</v>
      </c>
      <c r="T8" s="52"/>
      <c r="U8" s="52"/>
      <c r="V8" s="52"/>
      <c r="W8" s="52"/>
      <c r="X8" s="52"/>
      <c r="Y8" s="52"/>
      <c r="Z8" s="52"/>
      <c r="AA8" s="80"/>
      <c r="AB8" s="81"/>
      <c r="AC8" s="52" t="n">
        <f aca="false">SUM(B8:M8)</f>
        <v>26513</v>
      </c>
      <c r="AD8" s="75"/>
      <c r="AE8" s="52" t="n">
        <v>3050</v>
      </c>
    </row>
    <row r="9" customFormat="false" ht="14.65" hidden="false" customHeight="false" outlineLevel="0" collapsed="false">
      <c r="A9" s="56" t="s">
        <v>50</v>
      </c>
      <c r="B9" s="52" t="n">
        <v>16049</v>
      </c>
      <c r="C9" s="52" t="n">
        <f aca="false">0.6*AE9</f>
        <v>3189</v>
      </c>
      <c r="D9" s="52" t="n">
        <v>303</v>
      </c>
      <c r="E9" s="52"/>
      <c r="F9" s="52"/>
      <c r="G9" s="52"/>
      <c r="H9" s="52"/>
      <c r="I9" s="52"/>
      <c r="J9" s="52"/>
      <c r="K9" s="52"/>
      <c r="L9" s="52"/>
      <c r="M9" s="52"/>
      <c r="N9" s="80"/>
      <c r="O9" s="80"/>
      <c r="P9" s="52" t="n">
        <v>7326</v>
      </c>
      <c r="Q9" s="52" t="n">
        <f aca="false">0.4*AE9</f>
        <v>2126</v>
      </c>
      <c r="R9" s="52" t="n">
        <v>2448</v>
      </c>
      <c r="S9" s="52" t="n">
        <v>147</v>
      </c>
      <c r="T9" s="52"/>
      <c r="U9" s="52"/>
      <c r="V9" s="52"/>
      <c r="W9" s="52"/>
      <c r="X9" s="52"/>
      <c r="Y9" s="52"/>
      <c r="Z9" s="52"/>
      <c r="AA9" s="80"/>
      <c r="AB9" s="81"/>
      <c r="AC9" s="52" t="n">
        <f aca="false">SUM(B9:M9)</f>
        <v>19541</v>
      </c>
      <c r="AD9" s="75"/>
      <c r="AE9" s="52" t="n">
        <v>5315</v>
      </c>
    </row>
    <row r="10" customFormat="false" ht="14.65" hidden="false" customHeight="false" outlineLevel="0" collapsed="false">
      <c r="A10" s="57" t="s">
        <v>51</v>
      </c>
      <c r="B10" s="52" t="n">
        <v>11676</v>
      </c>
      <c r="C10" s="52" t="n">
        <f aca="false">0.6*AE10</f>
        <v>4327.2</v>
      </c>
      <c r="D10" s="52" t="n">
        <v>370</v>
      </c>
      <c r="E10" s="52"/>
      <c r="F10" s="52"/>
      <c r="G10" s="52"/>
      <c r="H10" s="52"/>
      <c r="I10" s="52"/>
      <c r="J10" s="52" t="n">
        <v>51</v>
      </c>
      <c r="K10" s="52"/>
      <c r="L10" s="52"/>
      <c r="M10" s="52"/>
      <c r="N10" s="80"/>
      <c r="O10" s="80"/>
      <c r="P10" s="52" t="n">
        <v>9711</v>
      </c>
      <c r="Q10" s="52" t="n">
        <f aca="false">0.4*AE10</f>
        <v>2884.8</v>
      </c>
      <c r="R10" s="52" t="n">
        <v>1395</v>
      </c>
      <c r="S10" s="52" t="n">
        <v>112</v>
      </c>
      <c r="T10" s="52"/>
      <c r="U10" s="52"/>
      <c r="V10" s="52"/>
      <c r="W10" s="52"/>
      <c r="X10" s="52"/>
      <c r="Y10" s="52"/>
      <c r="Z10" s="52"/>
      <c r="AA10" s="80"/>
      <c r="AB10" s="81"/>
      <c r="AC10" s="52" t="n">
        <f aca="false">SUM(B10:M10)</f>
        <v>16424.2</v>
      </c>
      <c r="AD10" s="75"/>
      <c r="AE10" s="52" t="n">
        <v>7212</v>
      </c>
    </row>
    <row r="11" customFormat="false" ht="14.65" hidden="false" customHeight="false" outlineLevel="0" collapsed="false">
      <c r="A11" s="58" t="s">
        <v>52</v>
      </c>
      <c r="B11" s="52" t="n">
        <v>12881</v>
      </c>
      <c r="C11" s="52" t="n">
        <f aca="false">0.6*AE11</f>
        <v>11635.8</v>
      </c>
      <c r="D11" s="52" t="n">
        <v>385</v>
      </c>
      <c r="E11" s="52" t="n">
        <v>475</v>
      </c>
      <c r="F11" s="52"/>
      <c r="G11" s="52"/>
      <c r="H11" s="52"/>
      <c r="I11" s="52"/>
      <c r="J11" s="52"/>
      <c r="K11" s="52"/>
      <c r="L11" s="52"/>
      <c r="M11" s="52"/>
      <c r="N11" s="80"/>
      <c r="O11" s="80"/>
      <c r="P11" s="52" t="n">
        <v>7278</v>
      </c>
      <c r="Q11" s="52" t="n">
        <f aca="false">0.4*AE11</f>
        <v>7757.2</v>
      </c>
      <c r="R11" s="52" t="n">
        <v>2222</v>
      </c>
      <c r="S11" s="52"/>
      <c r="T11" s="52"/>
      <c r="U11" s="52"/>
      <c r="V11" s="52"/>
      <c r="W11" s="52"/>
      <c r="X11" s="52"/>
      <c r="Y11" s="52"/>
      <c r="Z11" s="52"/>
      <c r="AA11" s="80"/>
      <c r="AB11" s="81"/>
      <c r="AC11" s="52" t="n">
        <f aca="false">SUM(B11:M11)</f>
        <v>25376.8</v>
      </c>
      <c r="AD11" s="75"/>
      <c r="AE11" s="52" t="n">
        <v>19393</v>
      </c>
    </row>
    <row r="12" customFormat="false" ht="14.65" hidden="false" customHeight="false" outlineLevel="0" collapsed="false">
      <c r="A12" s="58" t="s">
        <v>53</v>
      </c>
      <c r="B12" s="52" t="n">
        <v>11535</v>
      </c>
      <c r="C12" s="52" t="n">
        <f aca="false">0.6*AE12</f>
        <v>9456.6</v>
      </c>
      <c r="D12" s="52"/>
      <c r="E12" s="52" t="n">
        <v>432</v>
      </c>
      <c r="F12" s="52" t="n">
        <v>125</v>
      </c>
      <c r="G12" s="52"/>
      <c r="H12" s="52"/>
      <c r="I12" s="52"/>
      <c r="J12" s="52"/>
      <c r="K12" s="52"/>
      <c r="L12" s="52"/>
      <c r="M12" s="52"/>
      <c r="N12" s="80"/>
      <c r="O12" s="80"/>
      <c r="P12" s="52" t="n">
        <v>2128</v>
      </c>
      <c r="Q12" s="52" t="n">
        <f aca="false">0.4*AE12</f>
        <v>6304.4</v>
      </c>
      <c r="R12" s="52" t="n">
        <v>887</v>
      </c>
      <c r="S12" s="52" t="n">
        <v>105</v>
      </c>
      <c r="T12" s="52"/>
      <c r="U12" s="52"/>
      <c r="V12" s="52"/>
      <c r="W12" s="52"/>
      <c r="X12" s="52"/>
      <c r="Y12" s="52"/>
      <c r="Z12" s="52"/>
      <c r="AA12" s="80"/>
      <c r="AB12" s="81"/>
      <c r="AC12" s="52" t="n">
        <f aca="false">SUM(B12:M12)</f>
        <v>21548.6</v>
      </c>
      <c r="AD12" s="75"/>
      <c r="AE12" s="52" t="n">
        <v>15761</v>
      </c>
    </row>
    <row r="13" customFormat="false" ht="14.65" hidden="false" customHeight="false" outlineLevel="0" collapsed="false">
      <c r="A13" s="56" t="s">
        <v>54</v>
      </c>
      <c r="B13" s="52" t="n">
        <v>17055</v>
      </c>
      <c r="C13" s="52" t="n">
        <f aca="false">0.6*AE13</f>
        <v>7745.4</v>
      </c>
      <c r="D13" s="52"/>
      <c r="E13" s="52" t="n">
        <v>315</v>
      </c>
      <c r="F13" s="52"/>
      <c r="G13" s="52"/>
      <c r="H13" s="52"/>
      <c r="I13" s="52"/>
      <c r="J13" s="52" t="n">
        <v>69</v>
      </c>
      <c r="K13" s="52"/>
      <c r="L13" s="52"/>
      <c r="M13" s="52"/>
      <c r="N13" s="80"/>
      <c r="O13" s="80"/>
      <c r="P13" s="52" t="n">
        <v>2314</v>
      </c>
      <c r="Q13" s="52" t="n">
        <f aca="false">0.4*AE13</f>
        <v>5163.6</v>
      </c>
      <c r="R13" s="52" t="n">
        <v>729</v>
      </c>
      <c r="S13" s="52" t="n">
        <v>220</v>
      </c>
      <c r="T13" s="52"/>
      <c r="U13" s="52"/>
      <c r="V13" s="52"/>
      <c r="W13" s="52"/>
      <c r="X13" s="52" t="n">
        <v>163</v>
      </c>
      <c r="Y13" s="52"/>
      <c r="Z13" s="52"/>
      <c r="AA13" s="80"/>
      <c r="AB13" s="81"/>
      <c r="AC13" s="52" t="n">
        <f aca="false">SUM(B13:M13)</f>
        <v>25184.4</v>
      </c>
      <c r="AD13" s="75"/>
      <c r="AE13" s="52" t="n">
        <v>12909</v>
      </c>
    </row>
    <row r="14" customFormat="false" ht="14.65" hidden="false" customHeight="false" outlineLevel="0" collapsed="false">
      <c r="A14" s="57" t="s">
        <v>55</v>
      </c>
      <c r="B14" s="52" t="n">
        <v>8601</v>
      </c>
      <c r="C14" s="52" t="n">
        <f aca="false">0.6*AE14</f>
        <v>4221</v>
      </c>
      <c r="D14" s="52" t="n">
        <v>278</v>
      </c>
      <c r="E14" s="52" t="n">
        <v>337</v>
      </c>
      <c r="F14" s="52" t="n">
        <v>111</v>
      </c>
      <c r="G14" s="52"/>
      <c r="H14" s="52"/>
      <c r="I14" s="52"/>
      <c r="J14" s="52"/>
      <c r="K14" s="52"/>
      <c r="L14" s="52"/>
      <c r="M14" s="52"/>
      <c r="N14" s="80"/>
      <c r="O14" s="80"/>
      <c r="P14" s="52" t="n">
        <v>11891</v>
      </c>
      <c r="Q14" s="52" t="n">
        <f aca="false">0.4*AE14</f>
        <v>2814</v>
      </c>
      <c r="R14" s="52" t="n">
        <v>2106</v>
      </c>
      <c r="S14" s="52" t="n">
        <v>183</v>
      </c>
      <c r="T14" s="52"/>
      <c r="U14" s="52" t="n">
        <v>78</v>
      </c>
      <c r="V14" s="52"/>
      <c r="W14" s="52"/>
      <c r="X14" s="52"/>
      <c r="Y14" s="52"/>
      <c r="Z14" s="52"/>
      <c r="AA14" s="80"/>
      <c r="AB14" s="81"/>
      <c r="AC14" s="52" t="n">
        <f aca="false">SUM(B14:M14)</f>
        <v>13548</v>
      </c>
      <c r="AD14" s="75"/>
      <c r="AE14" s="52" t="n">
        <v>7035</v>
      </c>
    </row>
    <row r="15" customFormat="false" ht="14.65" hidden="false" customHeight="false" outlineLevel="0" collapsed="false">
      <c r="A15" s="56" t="s">
        <v>56</v>
      </c>
      <c r="B15" s="52" t="n">
        <v>15843</v>
      </c>
      <c r="C15" s="52" t="n">
        <f aca="false">0.6*AE15</f>
        <v>6400.8</v>
      </c>
      <c r="D15" s="52"/>
      <c r="E15" s="52" t="n">
        <v>378</v>
      </c>
      <c r="F15" s="52"/>
      <c r="G15" s="52"/>
      <c r="H15" s="52"/>
      <c r="I15" s="52"/>
      <c r="J15" s="52"/>
      <c r="K15" s="52"/>
      <c r="L15" s="52"/>
      <c r="M15" s="52"/>
      <c r="N15" s="80"/>
      <c r="O15" s="80"/>
      <c r="P15" s="52" t="n">
        <v>4283</v>
      </c>
      <c r="Q15" s="52" t="n">
        <f aca="false">0.4*AE15</f>
        <v>4267.2</v>
      </c>
      <c r="R15" s="52" t="n">
        <v>865</v>
      </c>
      <c r="S15" s="52" t="n">
        <v>116</v>
      </c>
      <c r="T15" s="52"/>
      <c r="U15" s="52"/>
      <c r="V15" s="52"/>
      <c r="W15" s="52"/>
      <c r="X15" s="52"/>
      <c r="Y15" s="52"/>
      <c r="Z15" s="52"/>
      <c r="AA15" s="80"/>
      <c r="AB15" s="81"/>
      <c r="AC15" s="52" t="n">
        <f aca="false">SUM(B15:M15)</f>
        <v>22621.8</v>
      </c>
      <c r="AD15" s="75"/>
      <c r="AE15" s="52" t="n">
        <v>10668</v>
      </c>
    </row>
    <row r="16" customFormat="false" ht="14.65" hidden="false" customHeight="false" outlineLevel="0" collapsed="false">
      <c r="A16" s="57" t="s">
        <v>57</v>
      </c>
      <c r="B16" s="52" t="n">
        <v>7570</v>
      </c>
      <c r="C16" s="52" t="n">
        <f aca="false">0.6*AE16</f>
        <v>7088.4</v>
      </c>
      <c r="D16" s="52" t="n">
        <v>483</v>
      </c>
      <c r="E16" s="52"/>
      <c r="F16" s="52"/>
      <c r="G16" s="52"/>
      <c r="H16" s="52"/>
      <c r="I16" s="52"/>
      <c r="J16" s="52" t="n">
        <v>193</v>
      </c>
      <c r="K16" s="52"/>
      <c r="L16" s="52"/>
      <c r="M16" s="52"/>
      <c r="N16" s="80"/>
      <c r="O16" s="80"/>
      <c r="P16" s="52" t="n">
        <v>15070</v>
      </c>
      <c r="Q16" s="52" t="n">
        <f aca="false">0.4*AE16</f>
        <v>4725.6</v>
      </c>
      <c r="R16" s="52" t="n">
        <v>2666</v>
      </c>
      <c r="S16" s="52" t="n">
        <v>261</v>
      </c>
      <c r="T16" s="52"/>
      <c r="U16" s="52"/>
      <c r="V16" s="52"/>
      <c r="W16" s="52"/>
      <c r="X16" s="52"/>
      <c r="Y16" s="52"/>
      <c r="Z16" s="52"/>
      <c r="AA16" s="80"/>
      <c r="AB16" s="81"/>
      <c r="AC16" s="52" t="n">
        <f aca="false">SUM(B16:M16)</f>
        <v>15334.4</v>
      </c>
      <c r="AD16" s="75"/>
      <c r="AE16" s="52" t="n">
        <v>11814</v>
      </c>
    </row>
    <row r="17" customFormat="false" ht="14.65" hidden="false" customHeight="false" outlineLevel="0" collapsed="false">
      <c r="A17" s="57" t="s">
        <v>58</v>
      </c>
      <c r="B17" s="52" t="n">
        <v>10892</v>
      </c>
      <c r="C17" s="52" t="n">
        <f aca="false">0.6*AE17</f>
        <v>6591</v>
      </c>
      <c r="D17" s="52"/>
      <c r="E17" s="52"/>
      <c r="F17" s="52" t="n">
        <v>111</v>
      </c>
      <c r="G17" s="52" t="n">
        <v>305</v>
      </c>
      <c r="H17" s="52"/>
      <c r="I17" s="52"/>
      <c r="J17" s="52"/>
      <c r="K17" s="52"/>
      <c r="L17" s="52"/>
      <c r="M17" s="52"/>
      <c r="N17" s="80"/>
      <c r="O17" s="80"/>
      <c r="P17" s="52" t="n">
        <v>15232</v>
      </c>
      <c r="Q17" s="52" t="n">
        <f aca="false">0.4*AE17</f>
        <v>4394</v>
      </c>
      <c r="R17" s="52" t="n">
        <v>3070</v>
      </c>
      <c r="S17" s="52" t="n">
        <v>199</v>
      </c>
      <c r="T17" s="52"/>
      <c r="U17" s="52"/>
      <c r="V17" s="52"/>
      <c r="W17" s="52"/>
      <c r="X17" s="52"/>
      <c r="Y17" s="52"/>
      <c r="Z17" s="52"/>
      <c r="AA17" s="80"/>
      <c r="AB17" s="81"/>
      <c r="AC17" s="52" t="n">
        <f aca="false">SUM(B17:M17)</f>
        <v>17899</v>
      </c>
      <c r="AD17" s="75"/>
      <c r="AE17" s="52" t="n">
        <v>10985</v>
      </c>
    </row>
    <row r="18" customFormat="false" ht="14.65" hidden="false" customHeight="false" outlineLevel="0" collapsed="false">
      <c r="A18" s="58" t="s">
        <v>59</v>
      </c>
      <c r="B18" s="52" t="n">
        <v>13118</v>
      </c>
      <c r="C18" s="52" t="n">
        <f aca="false">0.6*AE18</f>
        <v>9045</v>
      </c>
      <c r="D18" s="52"/>
      <c r="E18" s="52" t="n">
        <v>312</v>
      </c>
      <c r="F18" s="52"/>
      <c r="G18" s="52"/>
      <c r="H18" s="52"/>
      <c r="I18" s="52"/>
      <c r="J18" s="52"/>
      <c r="K18" s="52"/>
      <c r="L18" s="52"/>
      <c r="M18" s="52"/>
      <c r="N18" s="80"/>
      <c r="O18" s="80"/>
      <c r="P18" s="52" t="n">
        <v>13046</v>
      </c>
      <c r="Q18" s="52" t="n">
        <f aca="false">0.4*AE18</f>
        <v>6030</v>
      </c>
      <c r="R18" s="52" t="n">
        <v>2898</v>
      </c>
      <c r="S18" s="52"/>
      <c r="T18" s="52"/>
      <c r="U18" s="52"/>
      <c r="V18" s="52"/>
      <c r="W18" s="52"/>
      <c r="X18" s="52"/>
      <c r="Y18" s="52"/>
      <c r="Z18" s="52"/>
      <c r="AA18" s="80"/>
      <c r="AB18" s="81"/>
      <c r="AC18" s="52" t="n">
        <f aca="false">SUM(B18:M18)</f>
        <v>22475</v>
      </c>
      <c r="AD18" s="75"/>
      <c r="AE18" s="52" t="n">
        <v>15075</v>
      </c>
    </row>
    <row r="19" customFormat="false" ht="14.65" hidden="false" customHeight="false" outlineLevel="0" collapsed="false">
      <c r="A19" s="57" t="s">
        <v>60</v>
      </c>
      <c r="B19" s="52" t="n">
        <v>10508</v>
      </c>
      <c r="C19" s="52" t="n">
        <f aca="false">0.6*AE19</f>
        <v>636.6</v>
      </c>
      <c r="D19" s="52"/>
      <c r="E19" s="52"/>
      <c r="F19" s="52"/>
      <c r="G19" s="52" t="n">
        <v>283</v>
      </c>
      <c r="H19" s="52"/>
      <c r="I19" s="52"/>
      <c r="J19" s="52"/>
      <c r="K19" s="52"/>
      <c r="L19" s="52"/>
      <c r="M19" s="52"/>
      <c r="N19" s="80"/>
      <c r="O19" s="80"/>
      <c r="P19" s="52" t="n">
        <v>11380</v>
      </c>
      <c r="Q19" s="52" t="n">
        <f aca="false">0.4*AE19</f>
        <v>424.4</v>
      </c>
      <c r="R19" s="52" t="n">
        <v>1540</v>
      </c>
      <c r="S19" s="52" t="n">
        <v>130</v>
      </c>
      <c r="T19" s="52"/>
      <c r="U19" s="52"/>
      <c r="V19" s="52"/>
      <c r="W19" s="52"/>
      <c r="X19" s="52"/>
      <c r="Y19" s="52"/>
      <c r="Z19" s="52"/>
      <c r="AA19" s="80"/>
      <c r="AB19" s="81"/>
      <c r="AC19" s="52" t="n">
        <f aca="false">SUM(B19:M19)</f>
        <v>11427.6</v>
      </c>
      <c r="AD19" s="75"/>
      <c r="AE19" s="52" t="n">
        <v>1061</v>
      </c>
    </row>
    <row r="20" customFormat="false" ht="14.65" hidden="false" customHeight="false" outlineLevel="0" collapsed="false">
      <c r="A20" s="57" t="s">
        <v>61</v>
      </c>
      <c r="B20" s="52" t="n">
        <v>9944</v>
      </c>
      <c r="C20" s="52" t="n">
        <f aca="false">0.6*AE20</f>
        <v>8598.6</v>
      </c>
      <c r="D20" s="52"/>
      <c r="E20" s="52" t="n">
        <v>225</v>
      </c>
      <c r="F20" s="52"/>
      <c r="G20" s="52"/>
      <c r="H20" s="52"/>
      <c r="I20" s="52"/>
      <c r="J20" s="52"/>
      <c r="K20" s="52"/>
      <c r="L20" s="52"/>
      <c r="M20" s="52"/>
      <c r="N20" s="80"/>
      <c r="O20" s="80"/>
      <c r="P20" s="52" t="n">
        <v>14232</v>
      </c>
      <c r="Q20" s="52" t="n">
        <f aca="false">0.4*AE20</f>
        <v>5732.4</v>
      </c>
      <c r="R20" s="52" t="n">
        <v>3678</v>
      </c>
      <c r="S20" s="52" t="n">
        <v>246</v>
      </c>
      <c r="T20" s="52"/>
      <c r="U20" s="52"/>
      <c r="V20" s="52"/>
      <c r="W20" s="52"/>
      <c r="X20" s="52"/>
      <c r="Y20" s="52" t="n">
        <v>126</v>
      </c>
      <c r="Z20" s="52"/>
      <c r="AA20" s="80"/>
      <c r="AB20" s="81"/>
      <c r="AC20" s="52" t="n">
        <f aca="false">SUM(B20:M20)</f>
        <v>18767.6</v>
      </c>
      <c r="AD20" s="75"/>
      <c r="AE20" s="52" t="n">
        <v>14331</v>
      </c>
    </row>
    <row r="21" customFormat="false" ht="14.65" hidden="false" customHeight="false" outlineLevel="0" collapsed="false">
      <c r="A21" s="56" t="s">
        <v>62</v>
      </c>
      <c r="B21" s="52" t="n">
        <v>17905</v>
      </c>
      <c r="C21" s="52" t="n">
        <f aca="false">0.6*AE21</f>
        <v>2174.4</v>
      </c>
      <c r="D21" s="52" t="n">
        <v>351</v>
      </c>
      <c r="E21" s="52"/>
      <c r="F21" s="52"/>
      <c r="G21" s="52"/>
      <c r="H21" s="52"/>
      <c r="I21" s="52"/>
      <c r="J21" s="52"/>
      <c r="K21" s="52"/>
      <c r="L21" s="52"/>
      <c r="M21" s="52"/>
      <c r="N21" s="80"/>
      <c r="O21" s="80"/>
      <c r="P21" s="52" t="n">
        <v>5646</v>
      </c>
      <c r="Q21" s="52" t="n">
        <f aca="false">0.4*AE21</f>
        <v>1449.6</v>
      </c>
      <c r="R21" s="52" t="n">
        <v>1747</v>
      </c>
      <c r="S21" s="52" t="n">
        <v>119</v>
      </c>
      <c r="T21" s="52" t="n">
        <v>214</v>
      </c>
      <c r="U21" s="52"/>
      <c r="V21" s="52"/>
      <c r="W21" s="52"/>
      <c r="X21" s="52"/>
      <c r="Y21" s="52"/>
      <c r="Z21" s="52"/>
      <c r="AA21" s="80"/>
      <c r="AB21" s="81"/>
      <c r="AC21" s="52" t="n">
        <f aca="false">SUM(B21:M21)</f>
        <v>20430.4</v>
      </c>
      <c r="AD21" s="75"/>
      <c r="AE21" s="52" t="n">
        <v>3624</v>
      </c>
    </row>
    <row r="22" customFormat="false" ht="14.65" hidden="false" customHeight="false" outlineLevel="0" collapsed="false">
      <c r="A22" s="57" t="s">
        <v>63</v>
      </c>
      <c r="B22" s="52" t="n">
        <v>9567</v>
      </c>
      <c r="C22" s="52" t="n">
        <f aca="false">0.6*AE22</f>
        <v>3906</v>
      </c>
      <c r="D22" s="52" t="n">
        <v>489</v>
      </c>
      <c r="E22" s="52"/>
      <c r="F22" s="52"/>
      <c r="G22" s="52"/>
      <c r="H22" s="52" t="n">
        <v>101</v>
      </c>
      <c r="I22" s="52"/>
      <c r="J22" s="52"/>
      <c r="K22" s="52"/>
      <c r="L22" s="52"/>
      <c r="M22" s="52"/>
      <c r="N22" s="80"/>
      <c r="O22" s="80"/>
      <c r="P22" s="52" t="n">
        <v>12525</v>
      </c>
      <c r="Q22" s="52" t="n">
        <f aca="false">0.4*AE22</f>
        <v>2604</v>
      </c>
      <c r="R22" s="52" t="n">
        <v>3714</v>
      </c>
      <c r="S22" s="52" t="n">
        <v>243</v>
      </c>
      <c r="T22" s="52"/>
      <c r="U22" s="52"/>
      <c r="V22" s="52"/>
      <c r="W22" s="52"/>
      <c r="X22" s="52"/>
      <c r="Y22" s="52"/>
      <c r="Z22" s="52"/>
      <c r="AA22" s="80"/>
      <c r="AB22" s="81"/>
      <c r="AC22" s="52" t="n">
        <f aca="false">SUM(B22:M22)</f>
        <v>14063</v>
      </c>
      <c r="AD22" s="75"/>
      <c r="AE22" s="52" t="n">
        <v>6510</v>
      </c>
    </row>
    <row r="23" customFormat="false" ht="14.65" hidden="false" customHeight="false" outlineLevel="0" collapsed="false">
      <c r="A23" s="56" t="s">
        <v>64</v>
      </c>
      <c r="B23" s="52" t="n">
        <v>18103</v>
      </c>
      <c r="C23" s="52" t="n">
        <f aca="false">0.6*AE23</f>
        <v>6809.4</v>
      </c>
      <c r="D23" s="52"/>
      <c r="E23" s="52"/>
      <c r="F23" s="52"/>
      <c r="G23" s="52"/>
      <c r="H23" s="52"/>
      <c r="I23" s="52"/>
      <c r="J23" s="52"/>
      <c r="K23" s="52"/>
      <c r="L23" s="52"/>
      <c r="M23" s="52"/>
      <c r="N23" s="80"/>
      <c r="O23" s="80"/>
      <c r="P23" s="52" t="n">
        <v>8281</v>
      </c>
      <c r="Q23" s="52" t="n">
        <f aca="false">0.4*AE23</f>
        <v>4539.6</v>
      </c>
      <c r="R23" s="52" t="n">
        <v>2751</v>
      </c>
      <c r="S23" s="52" t="n">
        <v>199</v>
      </c>
      <c r="T23" s="52"/>
      <c r="U23" s="52"/>
      <c r="V23" s="52"/>
      <c r="W23" s="52"/>
      <c r="X23" s="52"/>
      <c r="Y23" s="52"/>
      <c r="Z23" s="52"/>
      <c r="AA23" s="80"/>
      <c r="AB23" s="81"/>
      <c r="AC23" s="52" t="n">
        <f aca="false">SUM(B23:M23)</f>
        <v>24912.4</v>
      </c>
      <c r="AD23" s="75"/>
      <c r="AE23" s="52" t="n">
        <v>11349</v>
      </c>
    </row>
    <row r="24" customFormat="false" ht="14.65" hidden="false" customHeight="false" outlineLevel="0" collapsed="false">
      <c r="A24" s="57" t="s">
        <v>65</v>
      </c>
      <c r="B24" s="52" t="n">
        <v>7869</v>
      </c>
      <c r="C24" s="52" t="n">
        <f aca="false">0.6*AE24</f>
        <v>7278</v>
      </c>
      <c r="D24" s="52" t="n">
        <v>392</v>
      </c>
      <c r="E24" s="52" t="n">
        <v>140</v>
      </c>
      <c r="F24" s="52"/>
      <c r="G24" s="52" t="n">
        <v>353</v>
      </c>
      <c r="H24" s="52"/>
      <c r="I24" s="52"/>
      <c r="J24" s="52"/>
      <c r="K24" s="52"/>
      <c r="L24" s="52"/>
      <c r="M24" s="52"/>
      <c r="N24" s="80"/>
      <c r="O24" s="80"/>
      <c r="P24" s="52" t="n">
        <v>11722</v>
      </c>
      <c r="Q24" s="52" t="n">
        <f aca="false">0.4*AE24</f>
        <v>4852</v>
      </c>
      <c r="R24" s="52" t="n">
        <v>2618</v>
      </c>
      <c r="S24" s="52" t="n">
        <v>200</v>
      </c>
      <c r="T24" s="52"/>
      <c r="U24" s="52"/>
      <c r="V24" s="52"/>
      <c r="W24" s="52"/>
      <c r="X24" s="52"/>
      <c r="Y24" s="52"/>
      <c r="Z24" s="52"/>
      <c r="AA24" s="80"/>
      <c r="AB24" s="81"/>
      <c r="AC24" s="52" t="n">
        <f aca="false">SUM(B24:M24)</f>
        <v>16032</v>
      </c>
      <c r="AD24" s="75"/>
      <c r="AE24" s="52" t="n">
        <v>12130</v>
      </c>
    </row>
    <row r="25" customFormat="false" ht="14.65" hidden="false" customHeight="false" outlineLevel="0" collapsed="false">
      <c r="A25" s="57" t="s">
        <v>66</v>
      </c>
      <c r="B25" s="52" t="n">
        <v>11615</v>
      </c>
      <c r="C25" s="52" t="n">
        <f aca="false">0.6*AE25</f>
        <v>6341.4</v>
      </c>
      <c r="D25" s="52"/>
      <c r="E25" s="52"/>
      <c r="F25" s="52"/>
      <c r="G25" s="52"/>
      <c r="H25" s="52"/>
      <c r="I25" s="52"/>
      <c r="J25" s="52"/>
      <c r="K25" s="52"/>
      <c r="L25" s="52"/>
      <c r="M25" s="52"/>
      <c r="N25" s="80"/>
      <c r="O25" s="80"/>
      <c r="P25" s="52" t="n">
        <v>10481</v>
      </c>
      <c r="Q25" s="52" t="n">
        <f aca="false">0.4*AE25</f>
        <v>4227.6</v>
      </c>
      <c r="R25" s="52" t="n">
        <v>1848</v>
      </c>
      <c r="S25" s="52" t="n">
        <v>222</v>
      </c>
      <c r="T25" s="52"/>
      <c r="U25" s="52"/>
      <c r="V25" s="52"/>
      <c r="W25" s="52"/>
      <c r="X25" s="52"/>
      <c r="Y25" s="52"/>
      <c r="Z25" s="52"/>
      <c r="AA25" s="80"/>
      <c r="AB25" s="81"/>
      <c r="AC25" s="52" t="n">
        <f aca="false">SUM(B25:M25)</f>
        <v>17956.4</v>
      </c>
      <c r="AD25" s="75"/>
      <c r="AE25" s="52" t="n">
        <v>10569</v>
      </c>
    </row>
    <row r="26" customFormat="false" ht="14.65" hidden="false" customHeight="false" outlineLevel="0" collapsed="false">
      <c r="A26" s="56" t="s">
        <v>67</v>
      </c>
      <c r="B26" s="52" t="n">
        <v>19697</v>
      </c>
      <c r="C26" s="52" t="n">
        <f aca="false">0.6*AE26</f>
        <v>3013.2</v>
      </c>
      <c r="D26" s="52" t="n">
        <v>693</v>
      </c>
      <c r="E26" s="52"/>
      <c r="F26" s="52"/>
      <c r="G26" s="52"/>
      <c r="H26" s="52" t="n">
        <v>101</v>
      </c>
      <c r="I26" s="52"/>
      <c r="J26" s="52"/>
      <c r="K26" s="52"/>
      <c r="L26" s="52"/>
      <c r="M26" s="52"/>
      <c r="N26" s="80"/>
      <c r="O26" s="80"/>
      <c r="P26" s="52" t="n">
        <v>6295</v>
      </c>
      <c r="Q26" s="52" t="n">
        <f aca="false">0.4*AE26</f>
        <v>2008.8</v>
      </c>
      <c r="R26" s="52" t="n">
        <v>1996</v>
      </c>
      <c r="S26" s="52" t="n">
        <v>256</v>
      </c>
      <c r="T26" s="52"/>
      <c r="U26" s="52"/>
      <c r="V26" s="52"/>
      <c r="W26" s="52"/>
      <c r="X26" s="52"/>
      <c r="Y26" s="52"/>
      <c r="Z26" s="52"/>
      <c r="AA26" s="80"/>
      <c r="AB26" s="81"/>
      <c r="AC26" s="52" t="n">
        <f aca="false">SUM(B26:M26)</f>
        <v>23504.2</v>
      </c>
      <c r="AD26" s="75"/>
      <c r="AE26" s="52" t="n">
        <v>5022</v>
      </c>
    </row>
    <row r="27" customFormat="false" ht="14.65" hidden="false" customHeight="false" outlineLevel="0" collapsed="false">
      <c r="A27" s="58" t="s">
        <v>68</v>
      </c>
      <c r="B27" s="52" t="n">
        <v>16934</v>
      </c>
      <c r="C27" s="52" t="n">
        <f aca="false">0.6*AE27</f>
        <v>7831.8</v>
      </c>
      <c r="D27" s="52"/>
      <c r="E27" s="52" t="n">
        <v>450</v>
      </c>
      <c r="F27" s="52"/>
      <c r="G27" s="52" t="n">
        <v>315</v>
      </c>
      <c r="H27" s="52" t="n">
        <v>40</v>
      </c>
      <c r="I27" s="52"/>
      <c r="J27" s="52"/>
      <c r="K27" s="52"/>
      <c r="L27" s="52"/>
      <c r="M27" s="52"/>
      <c r="N27" s="80"/>
      <c r="O27" s="80"/>
      <c r="P27" s="52" t="n">
        <v>7215</v>
      </c>
      <c r="Q27" s="52" t="n">
        <f aca="false">0.4*AE27</f>
        <v>5221.2</v>
      </c>
      <c r="R27" s="52" t="n">
        <v>1936</v>
      </c>
      <c r="S27" s="52" t="n">
        <v>257</v>
      </c>
      <c r="T27" s="52"/>
      <c r="U27" s="52"/>
      <c r="V27" s="52"/>
      <c r="W27" s="52" t="n">
        <v>52</v>
      </c>
      <c r="X27" s="52"/>
      <c r="Y27" s="52"/>
      <c r="Z27" s="52"/>
      <c r="AA27" s="80"/>
      <c r="AB27" s="81"/>
      <c r="AC27" s="52" t="n">
        <f aca="false">SUM(B27:M27)</f>
        <v>25570.8</v>
      </c>
      <c r="AD27" s="75"/>
      <c r="AE27" s="52" t="n">
        <v>13053</v>
      </c>
    </row>
    <row r="28" customFormat="false" ht="14.65" hidden="false" customHeight="false" outlineLevel="0" collapsed="false">
      <c r="A28" s="57" t="s">
        <v>69</v>
      </c>
      <c r="B28" s="52" t="n">
        <v>13083</v>
      </c>
      <c r="C28" s="52" t="n">
        <f aca="false">0.6*AE28</f>
        <v>5809.2</v>
      </c>
      <c r="D28" s="52"/>
      <c r="E28" s="52" t="n">
        <v>332</v>
      </c>
      <c r="F28" s="52"/>
      <c r="G28" s="52"/>
      <c r="H28" s="52"/>
      <c r="I28" s="52"/>
      <c r="J28" s="52"/>
      <c r="K28" s="52"/>
      <c r="L28" s="52"/>
      <c r="M28" s="52"/>
      <c r="N28" s="80"/>
      <c r="O28" s="80"/>
      <c r="P28" s="52" t="n">
        <v>12201</v>
      </c>
      <c r="Q28" s="52" t="n">
        <f aca="false">0.4*AE28</f>
        <v>3872.8</v>
      </c>
      <c r="R28" s="52" t="n">
        <v>1539</v>
      </c>
      <c r="S28" s="52" t="n">
        <v>287</v>
      </c>
      <c r="T28" s="52"/>
      <c r="U28" s="52"/>
      <c r="V28" s="52"/>
      <c r="W28" s="52"/>
      <c r="X28" s="52"/>
      <c r="Y28" s="52"/>
      <c r="Z28" s="52"/>
      <c r="AA28" s="80"/>
      <c r="AB28" s="81"/>
      <c r="AC28" s="52" t="n">
        <f aca="false">SUM(B28:M28)</f>
        <v>19224.2</v>
      </c>
      <c r="AD28" s="75"/>
      <c r="AE28" s="52" t="n">
        <v>9682</v>
      </c>
    </row>
    <row r="29" customFormat="false" ht="14.65" hidden="false" customHeight="false" outlineLevel="0" collapsed="false">
      <c r="A29" s="56" t="s">
        <v>70</v>
      </c>
      <c r="B29" s="52" t="n">
        <v>17876</v>
      </c>
      <c r="C29" s="52" t="n">
        <f aca="false">0.6*AE29</f>
        <v>4375.2</v>
      </c>
      <c r="D29" s="52"/>
      <c r="E29" s="52" t="n">
        <v>174</v>
      </c>
      <c r="F29" s="52"/>
      <c r="G29" s="52"/>
      <c r="H29" s="52" t="n">
        <v>104</v>
      </c>
      <c r="I29" s="52"/>
      <c r="J29" s="52"/>
      <c r="K29" s="52" t="n">
        <v>58</v>
      </c>
      <c r="L29" s="52"/>
      <c r="M29" s="52"/>
      <c r="N29" s="80"/>
      <c r="O29" s="80"/>
      <c r="P29" s="52" t="n">
        <v>8257</v>
      </c>
      <c r="Q29" s="52" t="n">
        <f aca="false">0.4*AE29</f>
        <v>2916.8</v>
      </c>
      <c r="R29" s="52" t="n">
        <v>2059</v>
      </c>
      <c r="S29" s="52" t="n">
        <v>199</v>
      </c>
      <c r="T29" s="52"/>
      <c r="U29" s="52"/>
      <c r="V29" s="52"/>
      <c r="W29" s="52"/>
      <c r="X29" s="52"/>
      <c r="Y29" s="52"/>
      <c r="Z29" s="52"/>
      <c r="AA29" s="80"/>
      <c r="AB29" s="81"/>
      <c r="AC29" s="52" t="n">
        <f aca="false">SUM(B29:M29)</f>
        <v>22587.2</v>
      </c>
      <c r="AD29" s="75"/>
      <c r="AE29" s="52" t="n">
        <v>7292</v>
      </c>
    </row>
    <row r="30" customFormat="false" ht="14.65" hidden="false" customHeight="false" outlineLevel="0" collapsed="false">
      <c r="A30" s="58" t="s">
        <v>71</v>
      </c>
      <c r="B30" s="52" t="n">
        <v>12940</v>
      </c>
      <c r="C30" s="52" t="n">
        <f aca="false">0.6*AE30</f>
        <v>13607.4</v>
      </c>
      <c r="D30" s="52"/>
      <c r="E30" s="52" t="n">
        <v>455</v>
      </c>
      <c r="F30" s="52"/>
      <c r="G30" s="52"/>
      <c r="H30" s="52"/>
      <c r="I30" s="52"/>
      <c r="J30" s="52"/>
      <c r="K30" s="52"/>
      <c r="L30" s="52"/>
      <c r="M30" s="52"/>
      <c r="N30" s="80"/>
      <c r="O30" s="80"/>
      <c r="P30" s="52" t="n">
        <v>5289</v>
      </c>
      <c r="Q30" s="52" t="n">
        <f aca="false">0.4*AE30</f>
        <v>9071.6</v>
      </c>
      <c r="R30" s="52" t="n">
        <v>1617</v>
      </c>
      <c r="S30" s="52" t="n">
        <v>289</v>
      </c>
      <c r="T30" s="52"/>
      <c r="U30" s="52"/>
      <c r="V30" s="52"/>
      <c r="W30" s="52"/>
      <c r="X30" s="52"/>
      <c r="Y30" s="52"/>
      <c r="Z30" s="52"/>
      <c r="AA30" s="80"/>
      <c r="AB30" s="81"/>
      <c r="AC30" s="52" t="n">
        <f aca="false">SUM(B30:M30)</f>
        <v>27002.4</v>
      </c>
      <c r="AD30" s="75"/>
      <c r="AE30" s="52" t="n">
        <v>22679</v>
      </c>
    </row>
    <row r="31" customFormat="false" ht="14.65" hidden="false" customHeight="false" outlineLevel="0" collapsed="false">
      <c r="A31" s="57" t="s">
        <v>72</v>
      </c>
      <c r="B31" s="52" t="n">
        <v>9640</v>
      </c>
      <c r="C31" s="52" t="n">
        <f aca="false">0.6*AE31</f>
        <v>3414.6</v>
      </c>
      <c r="D31" s="52"/>
      <c r="E31" s="52"/>
      <c r="F31" s="52" t="n">
        <v>3601</v>
      </c>
      <c r="G31" s="52"/>
      <c r="H31" s="52"/>
      <c r="I31" s="52"/>
      <c r="J31" s="52"/>
      <c r="K31" s="52"/>
      <c r="L31" s="52"/>
      <c r="M31" s="52"/>
      <c r="N31" s="80"/>
      <c r="O31" s="80"/>
      <c r="P31" s="52" t="n">
        <v>11245</v>
      </c>
      <c r="Q31" s="52" t="n">
        <f aca="false">0.4*AE31</f>
        <v>2276.4</v>
      </c>
      <c r="R31" s="52" t="n">
        <v>2105</v>
      </c>
      <c r="S31" s="52" t="n">
        <v>327</v>
      </c>
      <c r="T31" s="52"/>
      <c r="U31" s="52"/>
      <c r="V31" s="52"/>
      <c r="W31" s="52"/>
      <c r="X31" s="52"/>
      <c r="Y31" s="52"/>
      <c r="Z31" s="52"/>
      <c r="AA31" s="80"/>
      <c r="AB31" s="81"/>
      <c r="AC31" s="52" t="n">
        <f aca="false">SUM(B31:M31)</f>
        <v>16655.6</v>
      </c>
      <c r="AD31" s="75"/>
      <c r="AE31" s="52" t="n">
        <v>5691</v>
      </c>
    </row>
    <row r="32" customFormat="false" ht="14.65" hidden="false" customHeight="false" outlineLevel="0" collapsed="false">
      <c r="A32" s="56" t="s">
        <v>73</v>
      </c>
      <c r="B32" s="52" t="n">
        <v>30604</v>
      </c>
      <c r="C32" s="52" t="n">
        <f aca="false">0.6*AE32</f>
        <v>2794.8</v>
      </c>
      <c r="D32" s="52" t="n">
        <v>347</v>
      </c>
      <c r="E32" s="52"/>
      <c r="F32" s="52"/>
      <c r="G32" s="52"/>
      <c r="H32" s="52"/>
      <c r="I32" s="52"/>
      <c r="J32" s="52"/>
      <c r="K32" s="52"/>
      <c r="L32" s="52"/>
      <c r="M32" s="52"/>
      <c r="N32" s="80"/>
      <c r="O32" s="80"/>
      <c r="P32" s="52" t="n">
        <v>4816</v>
      </c>
      <c r="Q32" s="52" t="n">
        <f aca="false">0.4*AE32</f>
        <v>1863.2</v>
      </c>
      <c r="R32" s="52" t="n">
        <v>1164</v>
      </c>
      <c r="S32" s="52" t="n">
        <v>130</v>
      </c>
      <c r="T32" s="52" t="n">
        <v>191</v>
      </c>
      <c r="U32" s="52"/>
      <c r="V32" s="52"/>
      <c r="W32" s="52"/>
      <c r="X32" s="52"/>
      <c r="Y32" s="52"/>
      <c r="Z32" s="52"/>
      <c r="AA32" s="80"/>
      <c r="AB32" s="81"/>
      <c r="AC32" s="52" t="n">
        <f aca="false">SUM(B32:M32)</f>
        <v>33745.8</v>
      </c>
      <c r="AD32" s="75"/>
      <c r="AE32" s="52" t="n">
        <v>4658</v>
      </c>
    </row>
    <row r="33" customFormat="false" ht="14.65" hidden="false" customHeight="false" outlineLevel="0" collapsed="false">
      <c r="A33" s="58" t="s">
        <v>74</v>
      </c>
      <c r="B33" s="52" t="n">
        <v>14509</v>
      </c>
      <c r="C33" s="52" t="n">
        <f aca="false">0.6*AE33</f>
        <v>12772.8</v>
      </c>
      <c r="D33" s="52"/>
      <c r="E33" s="52" t="n">
        <v>589</v>
      </c>
      <c r="F33" s="52"/>
      <c r="G33" s="52"/>
      <c r="H33" s="52"/>
      <c r="I33" s="52" t="n">
        <v>272</v>
      </c>
      <c r="J33" s="52"/>
      <c r="K33" s="52"/>
      <c r="L33" s="52"/>
      <c r="M33" s="52"/>
      <c r="N33" s="80"/>
      <c r="O33" s="80"/>
      <c r="P33" s="52" t="n">
        <v>5758</v>
      </c>
      <c r="Q33" s="52" t="n">
        <f aca="false">0.4*AE33</f>
        <v>8515.2</v>
      </c>
      <c r="R33" s="52" t="n">
        <v>1973</v>
      </c>
      <c r="S33" s="52" t="n">
        <v>236</v>
      </c>
      <c r="T33" s="52"/>
      <c r="U33" s="52"/>
      <c r="V33" s="52"/>
      <c r="W33" s="52"/>
      <c r="X33" s="52"/>
      <c r="Y33" s="52"/>
      <c r="Z33" s="52"/>
      <c r="AA33" s="80"/>
      <c r="AB33" s="81"/>
      <c r="AC33" s="52" t="n">
        <f aca="false">SUM(B33:M33)</f>
        <v>28142.8</v>
      </c>
      <c r="AD33" s="75"/>
      <c r="AE33" s="52" t="n">
        <v>21288</v>
      </c>
    </row>
    <row r="34" customFormat="false" ht="14.65" hidden="false" customHeight="false" outlineLevel="0" collapsed="false">
      <c r="A34" s="56" t="s">
        <v>75</v>
      </c>
      <c r="B34" s="52" t="n">
        <v>17348</v>
      </c>
      <c r="C34" s="52" t="n">
        <f aca="false">0.6*AE34</f>
        <v>4855.8</v>
      </c>
      <c r="D34" s="52"/>
      <c r="E34" s="52" t="n">
        <v>272</v>
      </c>
      <c r="F34" s="52"/>
      <c r="G34" s="52" t="n">
        <v>347</v>
      </c>
      <c r="H34" s="52"/>
      <c r="I34" s="52"/>
      <c r="J34" s="52"/>
      <c r="K34" s="52"/>
      <c r="L34" s="52"/>
      <c r="M34" s="52"/>
      <c r="N34" s="80"/>
      <c r="O34" s="80"/>
      <c r="P34" s="52" t="n">
        <v>6649</v>
      </c>
      <c r="Q34" s="52" t="n">
        <f aca="false">0.4*AE34</f>
        <v>3237.2</v>
      </c>
      <c r="R34" s="52" t="n">
        <v>1910</v>
      </c>
      <c r="S34" s="52" t="n">
        <v>158</v>
      </c>
      <c r="T34" s="52"/>
      <c r="U34" s="52"/>
      <c r="V34" s="52"/>
      <c r="W34" s="52"/>
      <c r="X34" s="52"/>
      <c r="Y34" s="52"/>
      <c r="Z34" s="52"/>
      <c r="AA34" s="80"/>
      <c r="AB34" s="81"/>
      <c r="AC34" s="52" t="n">
        <f aca="false">SUM(B34:M34)</f>
        <v>22822.8</v>
      </c>
      <c r="AD34" s="75"/>
      <c r="AE34" s="52" t="n">
        <v>8093</v>
      </c>
    </row>
    <row r="35" customFormat="false" ht="14.65" hidden="false" customHeight="false" outlineLevel="0" collapsed="false">
      <c r="A35" s="57" t="s">
        <v>76</v>
      </c>
      <c r="B35" s="52" t="n">
        <v>13440</v>
      </c>
      <c r="C35" s="52" t="n">
        <f aca="false">0.6*AE35</f>
        <v>2838.6</v>
      </c>
      <c r="D35" s="52" t="n">
        <v>448</v>
      </c>
      <c r="E35" s="52"/>
      <c r="F35" s="52"/>
      <c r="G35" s="52"/>
      <c r="H35" s="52"/>
      <c r="I35" s="52"/>
      <c r="J35" s="52"/>
      <c r="K35" s="52"/>
      <c r="L35" s="52"/>
      <c r="M35" s="52"/>
      <c r="N35" s="80"/>
      <c r="O35" s="80"/>
      <c r="P35" s="52" t="n">
        <v>10892</v>
      </c>
      <c r="Q35" s="52" t="n">
        <f aca="false">0.4*AE35</f>
        <v>1892.4</v>
      </c>
      <c r="R35" s="52" t="n">
        <v>4726</v>
      </c>
      <c r="S35" s="52" t="n">
        <v>227</v>
      </c>
      <c r="T35" s="52"/>
      <c r="U35" s="52"/>
      <c r="V35" s="52"/>
      <c r="W35" s="52"/>
      <c r="X35" s="52"/>
      <c r="Y35" s="52"/>
      <c r="Z35" s="52"/>
      <c r="AA35" s="80"/>
      <c r="AB35" s="81"/>
      <c r="AC35" s="52" t="n">
        <f aca="false">SUM(B35:M35)</f>
        <v>16726.6</v>
      </c>
      <c r="AD35" s="75"/>
      <c r="AE35" s="52" t="n">
        <v>4731</v>
      </c>
    </row>
    <row r="36" customFormat="false" ht="14.65" hidden="false" customHeight="false" outlineLevel="0" collapsed="false">
      <c r="A36" s="56" t="s">
        <v>77</v>
      </c>
      <c r="B36" s="52" t="n">
        <v>26983</v>
      </c>
      <c r="C36" s="52" t="n">
        <f aca="false">0.6*AE36</f>
        <v>429.6</v>
      </c>
      <c r="D36" s="52" t="n">
        <v>454</v>
      </c>
      <c r="E36" s="52"/>
      <c r="F36" s="52"/>
      <c r="G36" s="52"/>
      <c r="H36" s="52"/>
      <c r="I36" s="52"/>
      <c r="J36" s="52"/>
      <c r="K36" s="52"/>
      <c r="L36" s="52"/>
      <c r="M36" s="52"/>
      <c r="N36" s="80"/>
      <c r="O36" s="80"/>
      <c r="P36" s="52" t="n">
        <v>524</v>
      </c>
      <c r="Q36" s="52" t="n">
        <f aca="false">0.4*AE36</f>
        <v>286.4</v>
      </c>
      <c r="R36" s="52" t="n">
        <v>604</v>
      </c>
      <c r="S36" s="52"/>
      <c r="T36" s="52"/>
      <c r="U36" s="52"/>
      <c r="V36" s="52"/>
      <c r="W36" s="52"/>
      <c r="X36" s="52"/>
      <c r="Y36" s="52"/>
      <c r="Z36" s="52"/>
      <c r="AA36" s="80"/>
      <c r="AB36" s="81"/>
      <c r="AC36" s="52" t="n">
        <f aca="false">SUM(B36:M36)</f>
        <v>27866.6</v>
      </c>
      <c r="AD36" s="75"/>
      <c r="AE36" s="52" t="n">
        <v>716</v>
      </c>
    </row>
    <row r="37" customFormat="false" ht="14.65" hidden="false" customHeight="false" outlineLevel="0" collapsed="false">
      <c r="A37" s="57" t="s">
        <v>78</v>
      </c>
      <c r="B37" s="52" t="n">
        <v>8913</v>
      </c>
      <c r="C37" s="52" t="n">
        <f aca="false">0.6*AE37</f>
        <v>7120.8</v>
      </c>
      <c r="D37" s="52"/>
      <c r="E37" s="52"/>
      <c r="F37" s="52"/>
      <c r="G37" s="52"/>
      <c r="H37" s="52"/>
      <c r="I37" s="52"/>
      <c r="J37" s="52"/>
      <c r="K37" s="52"/>
      <c r="L37" s="52"/>
      <c r="M37" s="52"/>
      <c r="N37" s="80"/>
      <c r="O37" s="80"/>
      <c r="P37" s="52" t="n">
        <v>11107</v>
      </c>
      <c r="Q37" s="52" t="n">
        <f aca="false">0.4*AE37</f>
        <v>4747.2</v>
      </c>
      <c r="R37" s="52" t="n">
        <v>2326</v>
      </c>
      <c r="S37" s="52" t="n">
        <v>233</v>
      </c>
      <c r="T37" s="52"/>
      <c r="U37" s="52" t="n">
        <v>297</v>
      </c>
      <c r="V37" s="52"/>
      <c r="W37" s="52"/>
      <c r="X37" s="52"/>
      <c r="Y37" s="52"/>
      <c r="Z37" s="52"/>
      <c r="AA37" s="80"/>
      <c r="AB37" s="81"/>
      <c r="AC37" s="52" t="n">
        <f aca="false">SUM(B37:M37)</f>
        <v>16033.8</v>
      </c>
      <c r="AD37" s="75"/>
      <c r="AE37" s="52" t="n">
        <v>11868</v>
      </c>
    </row>
    <row r="38" customFormat="false" ht="14.65" hidden="false" customHeight="false" outlineLevel="0" collapsed="false">
      <c r="A38" s="58" t="s">
        <v>79</v>
      </c>
      <c r="B38" s="52" t="n">
        <v>8595</v>
      </c>
      <c r="C38" s="52" t="n">
        <f aca="false">0.6*AE38</f>
        <v>8160</v>
      </c>
      <c r="D38" s="52"/>
      <c r="E38" s="52" t="n">
        <v>285</v>
      </c>
      <c r="F38" s="52"/>
      <c r="G38" s="52" t="n">
        <v>361</v>
      </c>
      <c r="H38" s="52"/>
      <c r="I38" s="52"/>
      <c r="J38" s="52"/>
      <c r="K38" s="52"/>
      <c r="L38" s="52"/>
      <c r="M38" s="52"/>
      <c r="N38" s="80"/>
      <c r="O38" s="80"/>
      <c r="P38" s="52" t="n">
        <v>8958</v>
      </c>
      <c r="Q38" s="52" t="n">
        <f aca="false">0.4*AE38</f>
        <v>5440</v>
      </c>
      <c r="R38" s="52" t="n">
        <v>2116</v>
      </c>
      <c r="S38" s="52" t="n">
        <v>155</v>
      </c>
      <c r="T38" s="52"/>
      <c r="U38" s="52"/>
      <c r="V38" s="52"/>
      <c r="W38" s="52"/>
      <c r="X38" s="52"/>
      <c r="Y38" s="52"/>
      <c r="Z38" s="52"/>
      <c r="AA38" s="80"/>
      <c r="AB38" s="81"/>
      <c r="AC38" s="52" t="n">
        <f aca="false">SUM(B38:M38)</f>
        <v>17401</v>
      </c>
      <c r="AD38" s="75"/>
      <c r="AE38" s="52" t="n">
        <v>13600</v>
      </c>
    </row>
    <row r="39" customFormat="false" ht="14.65" hidden="false" customHeight="false" outlineLevel="0" collapsed="false">
      <c r="A39" s="57" t="s">
        <v>80</v>
      </c>
      <c r="B39" s="52" t="n">
        <v>11386</v>
      </c>
      <c r="C39" s="52" t="n">
        <f aca="false">0.6*AE39</f>
        <v>3144</v>
      </c>
      <c r="D39" s="52"/>
      <c r="E39" s="52"/>
      <c r="F39" s="52" t="n">
        <v>431</v>
      </c>
      <c r="G39" s="52"/>
      <c r="H39" s="52"/>
      <c r="I39" s="52"/>
      <c r="J39" s="52"/>
      <c r="K39" s="52"/>
      <c r="L39" s="52"/>
      <c r="M39" s="52"/>
      <c r="N39" s="80"/>
      <c r="O39" s="80"/>
      <c r="P39" s="52" t="n">
        <v>8919</v>
      </c>
      <c r="Q39" s="52" t="n">
        <f aca="false">0.4*AE39</f>
        <v>2096</v>
      </c>
      <c r="R39" s="52" t="n">
        <v>1494</v>
      </c>
      <c r="S39" s="52" t="n">
        <v>285</v>
      </c>
      <c r="T39" s="52"/>
      <c r="U39" s="52"/>
      <c r="V39" s="52"/>
      <c r="W39" s="52"/>
      <c r="X39" s="52"/>
      <c r="Y39" s="52"/>
      <c r="Z39" s="52"/>
      <c r="AA39" s="80"/>
      <c r="AB39" s="81"/>
      <c r="AC39" s="52" t="n">
        <f aca="false">SUM(B39:M39)</f>
        <v>14961</v>
      </c>
      <c r="AD39" s="75"/>
      <c r="AE39" s="52" t="n">
        <v>5240</v>
      </c>
    </row>
    <row r="40" customFormat="false" ht="14.65" hidden="false" customHeight="false" outlineLevel="0" collapsed="false">
      <c r="A40" s="57" t="s">
        <v>81</v>
      </c>
      <c r="B40" s="52" t="n">
        <v>8513</v>
      </c>
      <c r="C40" s="52" t="n">
        <f aca="false">0.6*AE40</f>
        <v>1738.8</v>
      </c>
      <c r="D40" s="52"/>
      <c r="E40" s="52"/>
      <c r="F40" s="52"/>
      <c r="G40" s="52"/>
      <c r="H40" s="52"/>
      <c r="I40" s="52"/>
      <c r="J40" s="52"/>
      <c r="K40" s="52"/>
      <c r="L40" s="52"/>
      <c r="M40" s="52"/>
      <c r="N40" s="80"/>
      <c r="O40" s="80"/>
      <c r="P40" s="52" t="n">
        <v>8910</v>
      </c>
      <c r="Q40" s="52" t="n">
        <f aca="false">0.4*AE40</f>
        <v>1159.2</v>
      </c>
      <c r="R40" s="52" t="n">
        <v>1502</v>
      </c>
      <c r="S40" s="52" t="n">
        <v>458</v>
      </c>
      <c r="T40" s="52"/>
      <c r="U40" s="52"/>
      <c r="V40" s="52"/>
      <c r="W40" s="52"/>
      <c r="X40" s="52"/>
      <c r="Y40" s="52"/>
      <c r="Z40" s="52"/>
      <c r="AA40" s="80"/>
      <c r="AB40" s="81"/>
      <c r="AC40" s="52" t="n">
        <f aca="false">SUM(B40:M40)</f>
        <v>10251.8</v>
      </c>
      <c r="AD40" s="75"/>
      <c r="AE40" s="52" t="n">
        <v>2898</v>
      </c>
    </row>
    <row r="41" customFormat="false" ht="14.65" hidden="false" customHeight="false" outlineLevel="0" collapsed="false">
      <c r="A41" s="56" t="s">
        <v>82</v>
      </c>
      <c r="B41" s="52" t="n">
        <v>20614</v>
      </c>
      <c r="C41" s="52" t="n">
        <f aca="false">0.6*AE41</f>
        <v>4000.2</v>
      </c>
      <c r="D41" s="52"/>
      <c r="E41" s="52"/>
      <c r="F41" s="52"/>
      <c r="G41" s="52"/>
      <c r="H41" s="52"/>
      <c r="I41" s="52"/>
      <c r="J41" s="52"/>
      <c r="K41" s="52"/>
      <c r="L41" s="52"/>
      <c r="M41" s="52"/>
      <c r="N41" s="80"/>
      <c r="O41" s="80"/>
      <c r="P41" s="52" t="n">
        <v>7798</v>
      </c>
      <c r="Q41" s="52" t="n">
        <f aca="false">0.4*AE41</f>
        <v>2666.8</v>
      </c>
      <c r="R41" s="52" t="n">
        <v>2122</v>
      </c>
      <c r="S41" s="52" t="n">
        <v>181</v>
      </c>
      <c r="T41" s="52"/>
      <c r="U41" s="52"/>
      <c r="V41" s="52"/>
      <c r="W41" s="52"/>
      <c r="X41" s="52"/>
      <c r="Y41" s="52"/>
      <c r="Z41" s="52"/>
      <c r="AA41" s="80"/>
      <c r="AB41" s="81"/>
      <c r="AC41" s="52" t="n">
        <f aca="false">SUM(B41:M41)</f>
        <v>24614.2</v>
      </c>
      <c r="AD41" s="75"/>
      <c r="AE41" s="52" t="n">
        <v>6667</v>
      </c>
    </row>
    <row r="42" customFormat="false" ht="14.65" hidden="false" customHeight="false" outlineLevel="0" collapsed="false">
      <c r="A42" s="57" t="s">
        <v>83</v>
      </c>
      <c r="B42" s="52" t="n">
        <v>6513</v>
      </c>
      <c r="C42" s="52" t="n">
        <f aca="false">0.6*AE42</f>
        <v>715.2</v>
      </c>
      <c r="D42" s="52"/>
      <c r="E42" s="52" t="n">
        <v>99</v>
      </c>
      <c r="F42" s="52"/>
      <c r="G42" s="52" t="n">
        <v>255</v>
      </c>
      <c r="H42" s="52"/>
      <c r="I42" s="52"/>
      <c r="J42" s="52"/>
      <c r="K42" s="52"/>
      <c r="L42" s="52"/>
      <c r="M42" s="52"/>
      <c r="N42" s="80"/>
      <c r="O42" s="80"/>
      <c r="P42" s="52" t="n">
        <v>10026</v>
      </c>
      <c r="Q42" s="52" t="n">
        <f aca="false">0.4*AE42</f>
        <v>476.8</v>
      </c>
      <c r="R42" s="52" t="n">
        <v>989</v>
      </c>
      <c r="S42" s="52" t="n">
        <v>194</v>
      </c>
      <c r="T42" s="52"/>
      <c r="U42" s="52"/>
      <c r="V42" s="52"/>
      <c r="W42" s="52"/>
      <c r="X42" s="52"/>
      <c r="Y42" s="52"/>
      <c r="Z42" s="52"/>
      <c r="AA42" s="80"/>
      <c r="AB42" s="81"/>
      <c r="AC42" s="52" t="n">
        <f aca="false">SUM(B42:M42)</f>
        <v>7582.2</v>
      </c>
      <c r="AD42" s="75"/>
      <c r="AE42" s="52" t="n">
        <v>1192</v>
      </c>
    </row>
    <row r="43" customFormat="false" ht="14.65" hidden="false" customHeight="false" outlineLevel="0" collapsed="false">
      <c r="A43" s="56" t="s">
        <v>84</v>
      </c>
      <c r="B43" s="52" t="n">
        <v>22852</v>
      </c>
      <c r="C43" s="52" t="n">
        <f aca="false">0.6*AE43</f>
        <v>3118.8</v>
      </c>
      <c r="D43" s="52"/>
      <c r="E43" s="52"/>
      <c r="F43" s="52"/>
      <c r="G43" s="52"/>
      <c r="H43" s="52" t="n">
        <v>146</v>
      </c>
      <c r="I43" s="52"/>
      <c r="J43" s="52"/>
      <c r="K43" s="52"/>
      <c r="L43" s="52"/>
      <c r="M43" s="52"/>
      <c r="N43" s="80"/>
      <c r="O43" s="80"/>
      <c r="P43" s="52" t="n">
        <v>6497</v>
      </c>
      <c r="Q43" s="52" t="n">
        <f aca="false">0.4*AE43</f>
        <v>2079.2</v>
      </c>
      <c r="R43" s="52" t="n">
        <v>2255</v>
      </c>
      <c r="S43" s="52" t="n">
        <v>160</v>
      </c>
      <c r="T43" s="52"/>
      <c r="U43" s="52"/>
      <c r="V43" s="52"/>
      <c r="W43" s="52"/>
      <c r="X43" s="52"/>
      <c r="Y43" s="52"/>
      <c r="Z43" s="52"/>
      <c r="AA43" s="80"/>
      <c r="AB43" s="81"/>
      <c r="AC43" s="52" t="n">
        <f aca="false">SUM(B43:M43)</f>
        <v>26116.8</v>
      </c>
      <c r="AD43" s="75"/>
      <c r="AE43" s="52" t="n">
        <v>5198</v>
      </c>
    </row>
    <row r="44" customFormat="false" ht="14.65" hidden="false" customHeight="false" outlineLevel="0" collapsed="false">
      <c r="A44" s="59" t="s">
        <v>85</v>
      </c>
      <c r="B44" s="52" t="n">
        <v>5642</v>
      </c>
      <c r="C44" s="52" t="n">
        <f aca="false">0.6*AE44</f>
        <v>1648.8</v>
      </c>
      <c r="D44" s="52"/>
      <c r="E44" s="52"/>
      <c r="F44" s="52"/>
      <c r="G44" s="52" t="n">
        <v>351</v>
      </c>
      <c r="H44" s="52"/>
      <c r="I44" s="52"/>
      <c r="J44" s="52"/>
      <c r="K44" s="52"/>
      <c r="L44" s="52"/>
      <c r="M44" s="52"/>
      <c r="N44" s="80"/>
      <c r="O44" s="80"/>
      <c r="P44" s="52" t="n">
        <v>6438</v>
      </c>
      <c r="Q44" s="52" t="n">
        <f aca="false">0.4*AE44</f>
        <v>1099.2</v>
      </c>
      <c r="R44" s="52" t="n">
        <v>16155</v>
      </c>
      <c r="S44" s="52" t="n">
        <v>358</v>
      </c>
      <c r="T44" s="52"/>
      <c r="U44" s="52"/>
      <c r="V44" s="52"/>
      <c r="W44" s="52"/>
      <c r="X44" s="52"/>
      <c r="Y44" s="52"/>
      <c r="Z44" s="52"/>
      <c r="AA44" s="80"/>
      <c r="AB44" s="81"/>
      <c r="AC44" s="52" t="n">
        <f aca="false">SUM(B44:M44)</f>
        <v>7641.8</v>
      </c>
      <c r="AD44" s="75"/>
      <c r="AE44" s="52" t="n">
        <v>2748</v>
      </c>
    </row>
    <row r="45" customFormat="false" ht="14.65" hidden="false" customHeight="false" outlineLevel="0" collapsed="false">
      <c r="A45" s="58" t="s">
        <v>86</v>
      </c>
      <c r="B45" s="52" t="n">
        <v>6669</v>
      </c>
      <c r="C45" s="52" t="n">
        <f aca="false">0.6*AE45</f>
        <v>11064.6</v>
      </c>
      <c r="D45" s="52"/>
      <c r="E45" s="52"/>
      <c r="F45" s="52"/>
      <c r="G45" s="52" t="n">
        <v>281</v>
      </c>
      <c r="H45" s="52"/>
      <c r="I45" s="52"/>
      <c r="J45" s="52"/>
      <c r="K45" s="52"/>
      <c r="L45" s="52"/>
      <c r="M45" s="52"/>
      <c r="N45" s="80"/>
      <c r="O45" s="80"/>
      <c r="P45" s="52" t="n">
        <v>7630</v>
      </c>
      <c r="Q45" s="52" t="n">
        <f aca="false">0.4*AE45</f>
        <v>7376.4</v>
      </c>
      <c r="R45" s="52" t="n">
        <v>1565</v>
      </c>
      <c r="S45" s="52" t="n">
        <v>179</v>
      </c>
      <c r="T45" s="52"/>
      <c r="U45" s="52"/>
      <c r="V45" s="52"/>
      <c r="W45" s="52"/>
      <c r="X45" s="52"/>
      <c r="Y45" s="52"/>
      <c r="Z45" s="52"/>
      <c r="AA45" s="80"/>
      <c r="AB45" s="81"/>
      <c r="AC45" s="52" t="n">
        <f aca="false">SUM(B45:M45)</f>
        <v>18014.6</v>
      </c>
      <c r="AD45" s="75"/>
      <c r="AE45" s="52" t="n">
        <v>18441</v>
      </c>
    </row>
    <row r="46" customFormat="false" ht="14.65" hidden="false" customHeight="false" outlineLevel="0" collapsed="false">
      <c r="A46" s="58" t="s">
        <v>87</v>
      </c>
      <c r="B46" s="52" t="n">
        <v>12520</v>
      </c>
      <c r="C46" s="52" t="n">
        <f aca="false">0.6*AE46</f>
        <v>7665.6</v>
      </c>
      <c r="D46" s="52"/>
      <c r="E46" s="52"/>
      <c r="F46" s="52"/>
      <c r="G46" s="52" t="n">
        <v>493</v>
      </c>
      <c r="H46" s="52"/>
      <c r="I46" s="52"/>
      <c r="J46" s="52"/>
      <c r="K46" s="52"/>
      <c r="L46" s="52"/>
      <c r="M46" s="52"/>
      <c r="N46" s="80"/>
      <c r="O46" s="80"/>
      <c r="P46" s="52" t="n">
        <v>12424</v>
      </c>
      <c r="Q46" s="52" t="n">
        <f aca="false">0.4*AE46</f>
        <v>5110.4</v>
      </c>
      <c r="R46" s="52" t="n">
        <v>2810</v>
      </c>
      <c r="S46" s="52" t="n">
        <v>384</v>
      </c>
      <c r="T46" s="52"/>
      <c r="U46" s="52"/>
      <c r="V46" s="52"/>
      <c r="W46" s="52"/>
      <c r="X46" s="52"/>
      <c r="Y46" s="52"/>
      <c r="Z46" s="52"/>
      <c r="AA46" s="80"/>
      <c r="AB46" s="81"/>
      <c r="AC46" s="52" t="n">
        <f aca="false">SUM(B46:M46)</f>
        <v>20678.6</v>
      </c>
      <c r="AD46" s="75"/>
      <c r="AE46" s="52" t="n">
        <v>12776</v>
      </c>
    </row>
    <row r="47" customFormat="false" ht="14.65" hidden="false" customHeight="false" outlineLevel="0" collapsed="false">
      <c r="A47" s="57" t="s">
        <v>88</v>
      </c>
      <c r="B47" s="52" t="n">
        <v>4675</v>
      </c>
      <c r="C47" s="52" t="n">
        <f aca="false">0.6*AE47</f>
        <v>1858.2</v>
      </c>
      <c r="D47" s="52" t="n">
        <v>352</v>
      </c>
      <c r="E47" s="52"/>
      <c r="F47" s="52"/>
      <c r="G47" s="52" t="n">
        <v>278</v>
      </c>
      <c r="H47" s="52" t="n">
        <v>61</v>
      </c>
      <c r="I47" s="52"/>
      <c r="J47" s="52"/>
      <c r="K47" s="52"/>
      <c r="L47" s="52"/>
      <c r="M47" s="52"/>
      <c r="N47" s="80"/>
      <c r="O47" s="80"/>
      <c r="P47" s="52" t="n">
        <v>9038</v>
      </c>
      <c r="Q47" s="52" t="n">
        <f aca="false">0.4*AE47</f>
        <v>1238.8</v>
      </c>
      <c r="R47" s="52" t="n">
        <v>7926</v>
      </c>
      <c r="S47" s="52" t="n">
        <v>316</v>
      </c>
      <c r="T47" s="52" t="n">
        <v>182</v>
      </c>
      <c r="U47" s="52"/>
      <c r="V47" s="52"/>
      <c r="W47" s="52"/>
      <c r="X47" s="52"/>
      <c r="Y47" s="52"/>
      <c r="Z47" s="52"/>
      <c r="AA47" s="80"/>
      <c r="AB47" s="81"/>
      <c r="AC47" s="52" t="n">
        <f aca="false">SUM(B47:M47)</f>
        <v>7224.2</v>
      </c>
      <c r="AD47" s="75"/>
      <c r="AE47" s="52" t="n">
        <v>3097</v>
      </c>
    </row>
    <row r="48" customFormat="false" ht="14.65" hidden="false" customHeight="false" outlineLevel="0" collapsed="false">
      <c r="A48" s="56" t="s">
        <v>89</v>
      </c>
      <c r="B48" s="52" t="n">
        <v>18213</v>
      </c>
      <c r="C48" s="52" t="n">
        <f aca="false">0.6*AE48</f>
        <v>2165.4</v>
      </c>
      <c r="D48" s="52"/>
      <c r="E48" s="52"/>
      <c r="F48" s="52"/>
      <c r="G48" s="52"/>
      <c r="H48" s="52" t="n">
        <v>146</v>
      </c>
      <c r="I48" s="52"/>
      <c r="J48" s="52"/>
      <c r="K48" s="52"/>
      <c r="L48" s="52"/>
      <c r="M48" s="52"/>
      <c r="N48" s="80"/>
      <c r="O48" s="80"/>
      <c r="P48" s="52" t="n">
        <v>7209</v>
      </c>
      <c r="Q48" s="52" t="n">
        <f aca="false">0.4*AE48</f>
        <v>1443.6</v>
      </c>
      <c r="R48" s="52" t="n">
        <v>3647</v>
      </c>
      <c r="S48" s="52" t="n">
        <v>189</v>
      </c>
      <c r="T48" s="52"/>
      <c r="U48" s="52"/>
      <c r="V48" s="52"/>
      <c r="W48" s="52"/>
      <c r="X48" s="52"/>
      <c r="Y48" s="52"/>
      <c r="Z48" s="52"/>
      <c r="AA48" s="80"/>
      <c r="AB48" s="81"/>
      <c r="AC48" s="52" t="n">
        <f aca="false">SUM(B48:M48)</f>
        <v>20524.4</v>
      </c>
      <c r="AD48" s="75"/>
      <c r="AE48" s="52" t="n">
        <v>3609</v>
      </c>
    </row>
    <row r="49" customFormat="false" ht="14.65" hidden="false" customHeight="false" outlineLevel="0" collapsed="false">
      <c r="A49" s="56" t="s">
        <v>90</v>
      </c>
      <c r="B49" s="52" t="n">
        <v>14115</v>
      </c>
      <c r="C49" s="52" t="n">
        <f aca="false">0.6*AE49</f>
        <v>4125</v>
      </c>
      <c r="D49" s="52"/>
      <c r="E49" s="52" t="n">
        <v>277</v>
      </c>
      <c r="F49" s="52"/>
      <c r="G49" s="52"/>
      <c r="H49" s="52"/>
      <c r="I49" s="52" t="n">
        <v>301</v>
      </c>
      <c r="J49" s="52"/>
      <c r="K49" s="52"/>
      <c r="L49" s="52"/>
      <c r="M49" s="52"/>
      <c r="N49" s="80"/>
      <c r="O49" s="80"/>
      <c r="P49" s="52" t="n">
        <v>5893</v>
      </c>
      <c r="Q49" s="52" t="n">
        <f aca="false">0.4*AE49</f>
        <v>2750</v>
      </c>
      <c r="R49" s="52" t="n">
        <v>1490</v>
      </c>
      <c r="S49" s="52" t="n">
        <v>113</v>
      </c>
      <c r="T49" s="52"/>
      <c r="U49" s="52"/>
      <c r="V49" s="52"/>
      <c r="W49" s="52"/>
      <c r="X49" s="52"/>
      <c r="Y49" s="52"/>
      <c r="Z49" s="52"/>
      <c r="AA49" s="80"/>
      <c r="AB49" s="81"/>
      <c r="AC49" s="52" t="n">
        <f aca="false">SUM(B49:M49)</f>
        <v>18818</v>
      </c>
      <c r="AD49" s="75"/>
      <c r="AE49" s="52" t="n">
        <v>6875</v>
      </c>
    </row>
    <row r="50" customFormat="false" ht="14.65" hidden="false" customHeight="false" outlineLevel="0" collapsed="false">
      <c r="A50" s="57" t="s">
        <v>91</v>
      </c>
      <c r="B50" s="52" t="n">
        <v>8602</v>
      </c>
      <c r="C50" s="52" t="n">
        <f aca="false">0.6*AE50</f>
        <v>6681</v>
      </c>
      <c r="D50" s="52"/>
      <c r="E50" s="52"/>
      <c r="F50" s="52"/>
      <c r="G50" s="52"/>
      <c r="H50" s="52"/>
      <c r="I50" s="52"/>
      <c r="J50" s="52"/>
      <c r="K50" s="52"/>
      <c r="L50" s="52"/>
      <c r="M50" s="52"/>
      <c r="N50" s="80"/>
      <c r="O50" s="80"/>
      <c r="P50" s="52" t="n">
        <v>10249</v>
      </c>
      <c r="Q50" s="52" t="n">
        <f aca="false">0.4*AE50</f>
        <v>4454</v>
      </c>
      <c r="R50" s="52" t="n">
        <v>2283</v>
      </c>
      <c r="S50" s="52" t="n">
        <v>265</v>
      </c>
      <c r="T50" s="52"/>
      <c r="U50" s="52"/>
      <c r="V50" s="52"/>
      <c r="W50" s="52"/>
      <c r="X50" s="52"/>
      <c r="Y50" s="52"/>
      <c r="Z50" s="52"/>
      <c r="AA50" s="80"/>
      <c r="AB50" s="81"/>
      <c r="AC50" s="52" t="n">
        <f aca="false">SUM(B50:M50)</f>
        <v>15283</v>
      </c>
      <c r="AD50" s="75"/>
      <c r="AE50" s="52" t="n">
        <v>11135</v>
      </c>
    </row>
    <row r="51" customFormat="false" ht="14.65" hidden="false" customHeight="false" outlineLevel="0" collapsed="false">
      <c r="A51" s="57" t="s">
        <v>92</v>
      </c>
      <c r="B51" s="52" t="n">
        <v>4137</v>
      </c>
      <c r="C51" s="52" t="n">
        <f aca="false">0.6*AE51</f>
        <v>157.2</v>
      </c>
      <c r="D51" s="52"/>
      <c r="E51" s="52"/>
      <c r="F51" s="52"/>
      <c r="G51" s="52"/>
      <c r="H51" s="52"/>
      <c r="I51" s="52"/>
      <c r="J51" s="52"/>
      <c r="K51" s="52"/>
      <c r="L51" s="52"/>
      <c r="M51" s="52"/>
      <c r="N51" s="80"/>
      <c r="O51" s="80"/>
      <c r="P51" s="52" t="n">
        <v>3319</v>
      </c>
      <c r="Q51" s="52" t="n">
        <f aca="false">0.4*AE51</f>
        <v>104.8</v>
      </c>
      <c r="R51" s="52" t="n">
        <v>499</v>
      </c>
      <c r="S51" s="52" t="n">
        <v>46</v>
      </c>
      <c r="T51" s="52"/>
      <c r="U51" s="52"/>
      <c r="V51" s="52"/>
      <c r="W51" s="52"/>
      <c r="X51" s="52"/>
      <c r="Y51" s="52"/>
      <c r="Z51" s="52"/>
      <c r="AA51" s="80"/>
      <c r="AB51" s="81"/>
      <c r="AC51" s="52" t="n">
        <f aca="false">SUM(B51:M51)</f>
        <v>4294.2</v>
      </c>
      <c r="AD51" s="75"/>
      <c r="AE51" s="52" t="n">
        <v>262</v>
      </c>
    </row>
    <row r="52" customFormat="false" ht="14.65" hidden="false" customHeight="false" outlineLevel="0" collapsed="false">
      <c r="A52" s="56" t="s">
        <v>93</v>
      </c>
      <c r="B52" s="52" t="n">
        <v>30823</v>
      </c>
      <c r="C52" s="52" t="n">
        <f aca="false">0.6*AE52</f>
        <v>1276.8</v>
      </c>
      <c r="D52" s="52" t="n">
        <v>966</v>
      </c>
      <c r="E52" s="52" t="n">
        <v>232</v>
      </c>
      <c r="F52" s="52"/>
      <c r="G52" s="52"/>
      <c r="H52" s="52"/>
      <c r="I52" s="52"/>
      <c r="J52" s="52"/>
      <c r="K52" s="52"/>
      <c r="L52" s="52"/>
      <c r="M52" s="52"/>
      <c r="N52" s="80"/>
      <c r="O52" s="80"/>
      <c r="P52" s="52" t="n">
        <v>1079</v>
      </c>
      <c r="Q52" s="52" t="n">
        <f aca="false">0.4*AE52</f>
        <v>851.2</v>
      </c>
      <c r="R52" s="52" t="n">
        <v>855</v>
      </c>
      <c r="S52" s="52"/>
      <c r="T52" s="52"/>
      <c r="U52" s="52"/>
      <c r="V52" s="52"/>
      <c r="W52" s="52"/>
      <c r="X52" s="52"/>
      <c r="Y52" s="52"/>
      <c r="Z52" s="52"/>
      <c r="AA52" s="80"/>
      <c r="AB52" s="81"/>
      <c r="AC52" s="52" t="n">
        <f aca="false">SUM(B52:M52)</f>
        <v>33297.8</v>
      </c>
      <c r="AD52" s="75"/>
      <c r="AE52" s="52" t="n">
        <v>2128</v>
      </c>
    </row>
    <row r="53" customFormat="false" ht="14.65" hidden="false" customHeight="false" outlineLevel="0" collapsed="false">
      <c r="A53" s="56" t="s">
        <v>94</v>
      </c>
      <c r="B53" s="52" t="n">
        <v>11645</v>
      </c>
      <c r="C53" s="52" t="n">
        <f aca="false">0.6*AE53</f>
        <v>4458.6</v>
      </c>
      <c r="D53" s="52"/>
      <c r="E53" s="52" t="n">
        <v>246</v>
      </c>
      <c r="F53" s="52" t="n">
        <v>93</v>
      </c>
      <c r="G53" s="52" t="n">
        <v>384</v>
      </c>
      <c r="H53" s="52" t="n">
        <v>43</v>
      </c>
      <c r="I53" s="52"/>
      <c r="J53" s="52"/>
      <c r="K53" s="52"/>
      <c r="L53" s="52"/>
      <c r="M53" s="52"/>
      <c r="N53" s="80"/>
      <c r="O53" s="80"/>
      <c r="P53" s="52" t="n">
        <v>6998</v>
      </c>
      <c r="Q53" s="52" t="n">
        <f aca="false">0.4*AE53</f>
        <v>2972.4</v>
      </c>
      <c r="R53" s="52" t="n">
        <v>3626</v>
      </c>
      <c r="S53" s="52" t="n">
        <v>782</v>
      </c>
      <c r="T53" s="52"/>
      <c r="U53" s="52"/>
      <c r="V53" s="52"/>
      <c r="W53" s="52"/>
      <c r="X53" s="52"/>
      <c r="Y53" s="52"/>
      <c r="Z53" s="52"/>
      <c r="AA53" s="80"/>
      <c r="AB53" s="81"/>
      <c r="AC53" s="52" t="n">
        <f aca="false">SUM(B53:M53)</f>
        <v>16869.6</v>
      </c>
      <c r="AD53" s="75"/>
      <c r="AE53" s="52" t="n">
        <v>7431</v>
      </c>
    </row>
    <row r="54" customFormat="false" ht="14.65" hidden="false" customHeight="false" outlineLevel="0" collapsed="false">
      <c r="A54" s="56" t="s">
        <v>95</v>
      </c>
      <c r="B54" s="52" t="n">
        <v>15492</v>
      </c>
      <c r="C54" s="52" t="n">
        <f aca="false">0.6*AE54</f>
        <v>4294.8</v>
      </c>
      <c r="D54" s="52"/>
      <c r="E54" s="52" t="n">
        <v>206</v>
      </c>
      <c r="F54" s="52"/>
      <c r="G54" s="52" t="n">
        <v>389</v>
      </c>
      <c r="H54" s="52"/>
      <c r="I54" s="52"/>
      <c r="J54" s="52"/>
      <c r="K54" s="52"/>
      <c r="L54" s="52"/>
      <c r="M54" s="52"/>
      <c r="N54" s="80"/>
      <c r="O54" s="80"/>
      <c r="P54" s="52" t="n">
        <v>7824</v>
      </c>
      <c r="Q54" s="52" t="n">
        <f aca="false">0.4*AE54</f>
        <v>2863.2</v>
      </c>
      <c r="R54" s="52" t="n">
        <v>3151</v>
      </c>
      <c r="S54" s="52" t="n">
        <v>526</v>
      </c>
      <c r="T54" s="52"/>
      <c r="U54" s="52"/>
      <c r="V54" s="52" t="n">
        <v>66</v>
      </c>
      <c r="W54" s="52"/>
      <c r="X54" s="52"/>
      <c r="Y54" s="52"/>
      <c r="Z54" s="52"/>
      <c r="AA54" s="80"/>
      <c r="AB54" s="81"/>
      <c r="AC54" s="52" t="n">
        <f aca="false">SUM(B54:M54)</f>
        <v>20381.8</v>
      </c>
      <c r="AD54" s="75"/>
      <c r="AE54" s="52" t="n">
        <v>7158</v>
      </c>
    </row>
    <row r="55" customFormat="false" ht="14.65" hidden="false" customHeight="false" outlineLevel="0" collapsed="false">
      <c r="A55" s="56" t="s">
        <v>96</v>
      </c>
      <c r="B55" s="52" t="n">
        <v>27007</v>
      </c>
      <c r="C55" s="52" t="n">
        <f aca="false">0.6*AE55</f>
        <v>1692</v>
      </c>
      <c r="D55" s="52" t="n">
        <v>379</v>
      </c>
      <c r="E55" s="52"/>
      <c r="F55" s="52"/>
      <c r="G55" s="52"/>
      <c r="H55" s="52" t="n">
        <v>73</v>
      </c>
      <c r="I55" s="52"/>
      <c r="J55" s="52"/>
      <c r="K55" s="52"/>
      <c r="L55" s="52"/>
      <c r="M55" s="52"/>
      <c r="N55" s="80"/>
      <c r="O55" s="80"/>
      <c r="P55" s="52" t="n">
        <v>2956</v>
      </c>
      <c r="Q55" s="52" t="n">
        <f aca="false">0.4*AE55</f>
        <v>1128</v>
      </c>
      <c r="R55" s="52" t="n">
        <v>1154</v>
      </c>
      <c r="S55" s="52"/>
      <c r="T55" s="52"/>
      <c r="U55" s="52"/>
      <c r="V55" s="52"/>
      <c r="W55" s="52"/>
      <c r="X55" s="52"/>
      <c r="Y55" s="52"/>
      <c r="Z55" s="52"/>
      <c r="AA55" s="80"/>
      <c r="AB55" s="81"/>
      <c r="AC55" s="52" t="n">
        <f aca="false">SUM(B55:M55)</f>
        <v>29151</v>
      </c>
      <c r="AD55" s="75"/>
      <c r="AE55" s="52" t="n">
        <v>2820</v>
      </c>
    </row>
    <row r="56" customFormat="false" ht="14.65" hidden="false" customHeight="false" outlineLevel="0" collapsed="false">
      <c r="A56" s="57" t="s">
        <v>97</v>
      </c>
      <c r="B56" s="52" t="n">
        <v>8946</v>
      </c>
      <c r="C56" s="52" t="n">
        <f aca="false">0.6*AE56</f>
        <v>8172.6</v>
      </c>
      <c r="D56" s="52"/>
      <c r="E56" s="52" t="n">
        <v>262</v>
      </c>
      <c r="F56" s="52"/>
      <c r="G56" s="52" t="n">
        <v>502</v>
      </c>
      <c r="H56" s="52"/>
      <c r="I56" s="52"/>
      <c r="J56" s="52"/>
      <c r="K56" s="52"/>
      <c r="L56" s="52"/>
      <c r="M56" s="52"/>
      <c r="N56" s="80"/>
      <c r="O56" s="80"/>
      <c r="P56" s="52" t="n">
        <v>11768</v>
      </c>
      <c r="Q56" s="52" t="n">
        <f aca="false">0.4*AE56</f>
        <v>5448.4</v>
      </c>
      <c r="R56" s="52" t="n">
        <v>2365</v>
      </c>
      <c r="S56" s="52" t="n">
        <v>304</v>
      </c>
      <c r="T56" s="52"/>
      <c r="U56" s="52"/>
      <c r="V56" s="52"/>
      <c r="W56" s="52"/>
      <c r="X56" s="52"/>
      <c r="Y56" s="52"/>
      <c r="Z56" s="52"/>
      <c r="AA56" s="80"/>
      <c r="AB56" s="81"/>
      <c r="AC56" s="52" t="n">
        <f aca="false">SUM(B56:M56)</f>
        <v>17882.6</v>
      </c>
      <c r="AD56" s="75"/>
      <c r="AE56" s="52" t="n">
        <v>13621</v>
      </c>
    </row>
    <row r="57" customFormat="false" ht="14.65" hidden="false" customHeight="false" outlineLevel="0" collapsed="false">
      <c r="A57" s="57" t="s">
        <v>98</v>
      </c>
      <c r="B57" s="52" t="n">
        <v>7681</v>
      </c>
      <c r="C57" s="52" t="n">
        <f aca="false">0.6*AE57</f>
        <v>6402.6</v>
      </c>
      <c r="D57" s="52"/>
      <c r="E57" s="52" t="n">
        <v>220</v>
      </c>
      <c r="F57" s="52"/>
      <c r="G57" s="52"/>
      <c r="H57" s="52"/>
      <c r="I57" s="52"/>
      <c r="J57" s="52"/>
      <c r="K57" s="52"/>
      <c r="L57" s="52"/>
      <c r="M57" s="52"/>
      <c r="N57" s="80"/>
      <c r="O57" s="80"/>
      <c r="P57" s="52" t="n">
        <v>17477</v>
      </c>
      <c r="Q57" s="52" t="n">
        <f aca="false">0.4*AE57</f>
        <v>4268.4</v>
      </c>
      <c r="R57" s="52" t="n">
        <v>2866</v>
      </c>
      <c r="S57" s="52" t="n">
        <v>510</v>
      </c>
      <c r="T57" s="52"/>
      <c r="U57" s="52"/>
      <c r="V57" s="52"/>
      <c r="W57" s="52"/>
      <c r="X57" s="52"/>
      <c r="Y57" s="52"/>
      <c r="Z57" s="52"/>
      <c r="AA57" s="80"/>
      <c r="AB57" s="81"/>
      <c r="AC57" s="52" t="n">
        <f aca="false">SUM(B57:M57)</f>
        <v>14303.6</v>
      </c>
      <c r="AD57" s="75"/>
      <c r="AE57" s="52" t="n">
        <v>10671</v>
      </c>
    </row>
    <row r="58" customFormat="false" ht="14.65" hidden="false" customHeight="false" outlineLevel="0" collapsed="false">
      <c r="A58" s="57" t="s">
        <v>99</v>
      </c>
      <c r="B58" s="52" t="n">
        <v>8254</v>
      </c>
      <c r="C58" s="52" t="n">
        <f aca="false">0.6*AE58</f>
        <v>4390.8</v>
      </c>
      <c r="D58" s="52"/>
      <c r="E58" s="52"/>
      <c r="F58" s="52"/>
      <c r="G58" s="52"/>
      <c r="H58" s="52"/>
      <c r="I58" s="52"/>
      <c r="J58" s="52"/>
      <c r="K58" s="52"/>
      <c r="L58" s="52"/>
      <c r="M58" s="52"/>
      <c r="N58" s="80"/>
      <c r="O58" s="80"/>
      <c r="P58" s="52" t="n">
        <v>13487</v>
      </c>
      <c r="Q58" s="52" t="n">
        <f aca="false">0.4*AE58</f>
        <v>2927.2</v>
      </c>
      <c r="R58" s="52" t="n">
        <v>1608</v>
      </c>
      <c r="S58" s="52" t="n">
        <v>326</v>
      </c>
      <c r="T58" s="52"/>
      <c r="U58" s="52"/>
      <c r="V58" s="52"/>
      <c r="W58" s="52"/>
      <c r="X58" s="52"/>
      <c r="Y58" s="52"/>
      <c r="Z58" s="52"/>
      <c r="AA58" s="80"/>
      <c r="AB58" s="81"/>
      <c r="AC58" s="52" t="n">
        <f aca="false">SUM(B58:M58)</f>
        <v>12644.8</v>
      </c>
      <c r="AD58" s="75"/>
      <c r="AE58" s="52" t="n">
        <v>7318</v>
      </c>
    </row>
    <row r="59" customFormat="false" ht="14.65" hidden="false" customHeight="false" outlineLevel="0" collapsed="false">
      <c r="A59" s="58" t="s">
        <v>100</v>
      </c>
      <c r="B59" s="52" t="n">
        <v>5057</v>
      </c>
      <c r="C59" s="52" t="n">
        <f aca="false">0.6*AE59</f>
        <v>11231.4</v>
      </c>
      <c r="D59" s="52"/>
      <c r="E59" s="52" t="n">
        <v>169</v>
      </c>
      <c r="F59" s="52"/>
      <c r="G59" s="52"/>
      <c r="H59" s="52"/>
      <c r="I59" s="52"/>
      <c r="J59" s="52"/>
      <c r="K59" s="52"/>
      <c r="L59" s="52"/>
      <c r="M59" s="52"/>
      <c r="N59" s="80"/>
      <c r="O59" s="80"/>
      <c r="P59" s="52" t="n">
        <v>11541</v>
      </c>
      <c r="Q59" s="52" t="n">
        <f aca="false">0.4*AE59</f>
        <v>7487.6</v>
      </c>
      <c r="R59" s="52" t="n">
        <v>2198</v>
      </c>
      <c r="S59" s="52" t="n">
        <v>226</v>
      </c>
      <c r="T59" s="52"/>
      <c r="U59" s="52"/>
      <c r="V59" s="52"/>
      <c r="W59" s="52"/>
      <c r="X59" s="52"/>
      <c r="Y59" s="52"/>
      <c r="Z59" s="52"/>
      <c r="AA59" s="80"/>
      <c r="AB59" s="81"/>
      <c r="AC59" s="52" t="n">
        <f aca="false">SUM(B59:M59)</f>
        <v>16457.4</v>
      </c>
      <c r="AD59" s="75"/>
      <c r="AE59" s="52" t="n">
        <v>18719</v>
      </c>
    </row>
    <row r="60" customFormat="false" ht="14.65" hidden="false" customHeight="false" outlineLevel="0" collapsed="false">
      <c r="A60" s="58" t="s">
        <v>101</v>
      </c>
      <c r="B60" s="52" t="n">
        <v>14362</v>
      </c>
      <c r="C60" s="52" t="n">
        <f aca="false">0.6*AE60</f>
        <v>12831.6</v>
      </c>
      <c r="D60" s="52"/>
      <c r="E60" s="52" t="n">
        <v>561</v>
      </c>
      <c r="F60" s="52"/>
      <c r="G60" s="52"/>
      <c r="H60" s="52"/>
      <c r="I60" s="52"/>
      <c r="J60" s="52"/>
      <c r="K60" s="52"/>
      <c r="L60" s="52"/>
      <c r="M60" s="52"/>
      <c r="N60" s="80"/>
      <c r="O60" s="80"/>
      <c r="P60" s="52" t="n">
        <v>4281</v>
      </c>
      <c r="Q60" s="52" t="n">
        <f aca="false">0.4*AE60</f>
        <v>8554.4</v>
      </c>
      <c r="R60" s="52" t="n">
        <v>1444</v>
      </c>
      <c r="S60" s="52" t="n">
        <v>274</v>
      </c>
      <c r="T60" s="52"/>
      <c r="U60" s="52"/>
      <c r="V60" s="52" t="n">
        <v>185</v>
      </c>
      <c r="W60" s="52"/>
      <c r="X60" s="52"/>
      <c r="Y60" s="52"/>
      <c r="Z60" s="52"/>
      <c r="AA60" s="80"/>
      <c r="AB60" s="81"/>
      <c r="AC60" s="52" t="n">
        <f aca="false">SUM(B60:M60)</f>
        <v>27754.6</v>
      </c>
      <c r="AD60" s="75"/>
      <c r="AE60" s="52" t="n">
        <v>21386</v>
      </c>
    </row>
    <row r="61" customFormat="false" ht="14.65" hidden="false" customHeight="false" outlineLevel="0" collapsed="false">
      <c r="A61" s="56" t="s">
        <v>102</v>
      </c>
      <c r="B61" s="52" t="n">
        <v>25955</v>
      </c>
      <c r="C61" s="52" t="n">
        <f aca="false">0.6*AE61</f>
        <v>3360</v>
      </c>
      <c r="D61" s="52"/>
      <c r="E61" s="52" t="n">
        <v>256</v>
      </c>
      <c r="F61" s="52" t="n">
        <v>10452</v>
      </c>
      <c r="G61" s="52"/>
      <c r="H61" s="52"/>
      <c r="I61" s="52"/>
      <c r="J61" s="52"/>
      <c r="K61" s="52"/>
      <c r="L61" s="52"/>
      <c r="M61" s="52"/>
      <c r="N61" s="80"/>
      <c r="O61" s="80"/>
      <c r="P61" s="52"/>
      <c r="Q61" s="52" t="n">
        <f aca="false">0.4*AE61</f>
        <v>2240</v>
      </c>
      <c r="R61" s="52" t="n">
        <v>1728</v>
      </c>
      <c r="S61" s="52" t="n">
        <v>534</v>
      </c>
      <c r="T61" s="52"/>
      <c r="U61" s="52"/>
      <c r="V61" s="52"/>
      <c r="W61" s="52"/>
      <c r="X61" s="52"/>
      <c r="Y61" s="52"/>
      <c r="Z61" s="52"/>
      <c r="AA61" s="80"/>
      <c r="AB61" s="81"/>
      <c r="AC61" s="52" t="n">
        <f aca="false">SUM(B61:M61)</f>
        <v>40023</v>
      </c>
      <c r="AD61" s="75"/>
      <c r="AE61" s="52" t="n">
        <v>5600</v>
      </c>
    </row>
    <row r="62" customFormat="false" ht="14.65" hidden="false" customHeight="false" outlineLevel="0" collapsed="false">
      <c r="A62" s="58" t="s">
        <v>103</v>
      </c>
      <c r="B62" s="52" t="n">
        <v>11110</v>
      </c>
      <c r="C62" s="52" t="n">
        <f aca="false">0.6*AE62</f>
        <v>6405</v>
      </c>
      <c r="D62" s="52"/>
      <c r="E62" s="52" t="n">
        <v>162</v>
      </c>
      <c r="F62" s="52"/>
      <c r="G62" s="52"/>
      <c r="H62" s="52" t="n">
        <v>85</v>
      </c>
      <c r="I62" s="52"/>
      <c r="J62" s="52"/>
      <c r="K62" s="52"/>
      <c r="L62" s="52"/>
      <c r="M62" s="52"/>
      <c r="N62" s="80"/>
      <c r="O62" s="80"/>
      <c r="P62" s="52" t="n">
        <v>8591</v>
      </c>
      <c r="Q62" s="52" t="n">
        <f aca="false">0.4*AE62</f>
        <v>4270</v>
      </c>
      <c r="R62" s="52" t="n">
        <v>1938</v>
      </c>
      <c r="S62" s="52" t="n">
        <v>162</v>
      </c>
      <c r="T62" s="52"/>
      <c r="U62" s="52"/>
      <c r="V62" s="52"/>
      <c r="W62" s="52"/>
      <c r="X62" s="52"/>
      <c r="Y62" s="52"/>
      <c r="Z62" s="52"/>
      <c r="AA62" s="80"/>
      <c r="AB62" s="81"/>
      <c r="AC62" s="52" t="n">
        <f aca="false">SUM(B62:M62)</f>
        <v>17762</v>
      </c>
      <c r="AD62" s="75"/>
      <c r="AE62" s="52" t="n">
        <v>10675</v>
      </c>
    </row>
    <row r="63" customFormat="false" ht="14.65" hidden="false" customHeight="false" outlineLevel="0" collapsed="false">
      <c r="A63" s="57" t="s">
        <v>104</v>
      </c>
      <c r="B63" s="52" t="n">
        <v>7651</v>
      </c>
      <c r="C63" s="52" t="n">
        <f aca="false">0.6*AE63</f>
        <v>3868.2</v>
      </c>
      <c r="D63" s="52"/>
      <c r="E63" s="52"/>
      <c r="F63" s="52"/>
      <c r="G63" s="52"/>
      <c r="H63" s="52"/>
      <c r="I63" s="52"/>
      <c r="J63" s="52"/>
      <c r="K63" s="52"/>
      <c r="L63" s="52"/>
      <c r="M63" s="52"/>
      <c r="N63" s="80"/>
      <c r="O63" s="80"/>
      <c r="P63" s="52" t="n">
        <v>13806</v>
      </c>
      <c r="Q63" s="52" t="n">
        <f aca="false">0.4*AE63</f>
        <v>2578.8</v>
      </c>
      <c r="R63" s="52" t="n">
        <v>2457</v>
      </c>
      <c r="S63" s="52" t="n">
        <v>211</v>
      </c>
      <c r="T63" s="52"/>
      <c r="U63" s="52"/>
      <c r="V63" s="52"/>
      <c r="W63" s="52"/>
      <c r="X63" s="52"/>
      <c r="Y63" s="52"/>
      <c r="Z63" s="52"/>
      <c r="AA63" s="80"/>
      <c r="AB63" s="81"/>
      <c r="AC63" s="52" t="n">
        <f aca="false">SUM(B63:M63)</f>
        <v>11519.2</v>
      </c>
      <c r="AD63" s="75"/>
      <c r="AE63" s="52" t="n">
        <v>6447</v>
      </c>
    </row>
    <row r="64" customFormat="false" ht="14.65" hidden="false" customHeight="false" outlineLevel="0" collapsed="false">
      <c r="A64" s="57" t="s">
        <v>105</v>
      </c>
      <c r="B64" s="52" t="n">
        <v>8331</v>
      </c>
      <c r="C64" s="52" t="n">
        <f aca="false">0.6*AE64</f>
        <v>3247.2</v>
      </c>
      <c r="D64" s="52"/>
      <c r="E64" s="52" t="n">
        <v>235</v>
      </c>
      <c r="F64" s="52"/>
      <c r="G64" s="52" t="n">
        <v>318</v>
      </c>
      <c r="H64" s="52"/>
      <c r="I64" s="52"/>
      <c r="J64" s="52"/>
      <c r="K64" s="52"/>
      <c r="L64" s="52"/>
      <c r="M64" s="52"/>
      <c r="N64" s="80"/>
      <c r="O64" s="80"/>
      <c r="P64" s="52" t="n">
        <v>13159</v>
      </c>
      <c r="Q64" s="52" t="n">
        <f aca="false">0.4*AE64</f>
        <v>2164.8</v>
      </c>
      <c r="R64" s="52" t="n">
        <v>1872</v>
      </c>
      <c r="S64" s="52" t="n">
        <v>222</v>
      </c>
      <c r="T64" s="52"/>
      <c r="U64" s="52"/>
      <c r="V64" s="52"/>
      <c r="W64" s="52"/>
      <c r="X64" s="52"/>
      <c r="Y64" s="52"/>
      <c r="Z64" s="52"/>
      <c r="AA64" s="80"/>
      <c r="AB64" s="81"/>
      <c r="AC64" s="52" t="n">
        <f aca="false">SUM(B64:M64)</f>
        <v>12131.2</v>
      </c>
      <c r="AD64" s="75"/>
      <c r="AE64" s="52" t="n">
        <v>5412</v>
      </c>
    </row>
    <row r="65" customFormat="false" ht="14.65" hidden="false" customHeight="false" outlineLevel="0" collapsed="false">
      <c r="A65" s="56" t="s">
        <v>106</v>
      </c>
      <c r="B65" s="52" t="n">
        <v>22476</v>
      </c>
      <c r="C65" s="52" t="n">
        <f aca="false">0.6*AE65</f>
        <v>1981.8</v>
      </c>
      <c r="D65" s="52" t="n">
        <v>233</v>
      </c>
      <c r="E65" s="52"/>
      <c r="F65" s="52"/>
      <c r="G65" s="52"/>
      <c r="H65" s="52" t="n">
        <v>34</v>
      </c>
      <c r="I65" s="52"/>
      <c r="J65" s="52"/>
      <c r="K65" s="52"/>
      <c r="L65" s="52"/>
      <c r="M65" s="52"/>
      <c r="N65" s="80"/>
      <c r="O65" s="80"/>
      <c r="P65" s="52" t="n">
        <v>3327</v>
      </c>
      <c r="Q65" s="52" t="n">
        <f aca="false">0.4*AE65</f>
        <v>1321.2</v>
      </c>
      <c r="R65" s="52" t="n">
        <v>1189</v>
      </c>
      <c r="S65" s="52" t="n">
        <v>116</v>
      </c>
      <c r="T65" s="52"/>
      <c r="U65" s="52"/>
      <c r="V65" s="52"/>
      <c r="W65" s="52"/>
      <c r="X65" s="52"/>
      <c r="Y65" s="52"/>
      <c r="Z65" s="52"/>
      <c r="AA65" s="80"/>
      <c r="AB65" s="81"/>
      <c r="AC65" s="52" t="n">
        <f aca="false">SUM(B65:M65)</f>
        <v>24724.8</v>
      </c>
      <c r="AD65" s="75"/>
      <c r="AE65" s="52" t="n">
        <v>3303</v>
      </c>
    </row>
    <row r="66" customFormat="false" ht="14.65" hidden="false" customHeight="false" outlineLevel="0" collapsed="false">
      <c r="A66" s="56" t="s">
        <v>107</v>
      </c>
      <c r="B66" s="52" t="n">
        <v>15804</v>
      </c>
      <c r="C66" s="52" t="n">
        <f aca="false">0.6*AE66</f>
        <v>3551.4</v>
      </c>
      <c r="D66" s="52" t="n">
        <v>573</v>
      </c>
      <c r="E66" s="52" t="n">
        <v>156</v>
      </c>
      <c r="F66" s="52"/>
      <c r="G66" s="52"/>
      <c r="H66" s="52"/>
      <c r="I66" s="52"/>
      <c r="J66" s="52"/>
      <c r="K66" s="52"/>
      <c r="L66" s="52"/>
      <c r="M66" s="52"/>
      <c r="N66" s="80"/>
      <c r="O66" s="80"/>
      <c r="P66" s="52" t="n">
        <v>8001</v>
      </c>
      <c r="Q66" s="52" t="n">
        <f aca="false">0.4*AE66</f>
        <v>2367.6</v>
      </c>
      <c r="R66" s="52" t="n">
        <v>2530</v>
      </c>
      <c r="S66" s="52" t="n">
        <v>182</v>
      </c>
      <c r="T66" s="52"/>
      <c r="U66" s="52"/>
      <c r="V66" s="52"/>
      <c r="W66" s="52"/>
      <c r="X66" s="52"/>
      <c r="Y66" s="52"/>
      <c r="Z66" s="52"/>
      <c r="AA66" s="80"/>
      <c r="AB66" s="81"/>
      <c r="AC66" s="52" t="n">
        <f aca="false">SUM(B66:M66)</f>
        <v>20084.4</v>
      </c>
      <c r="AD66" s="75"/>
      <c r="AE66" s="52" t="n">
        <v>5919</v>
      </c>
    </row>
    <row r="67" customFormat="false" ht="14.65" hidden="false" customHeight="false" outlineLevel="0" collapsed="false">
      <c r="A67" s="56" t="s">
        <v>108</v>
      </c>
      <c r="B67" s="52" t="n">
        <v>15566</v>
      </c>
      <c r="C67" s="52" t="n">
        <f aca="false">0.6*AE67</f>
        <v>1458.6</v>
      </c>
      <c r="D67" s="52" t="n">
        <v>482</v>
      </c>
      <c r="E67" s="52"/>
      <c r="F67" s="52"/>
      <c r="G67" s="52"/>
      <c r="H67" s="52" t="n">
        <v>116</v>
      </c>
      <c r="I67" s="52"/>
      <c r="J67" s="52"/>
      <c r="K67" s="52"/>
      <c r="L67" s="52"/>
      <c r="M67" s="52"/>
      <c r="N67" s="80"/>
      <c r="O67" s="80"/>
      <c r="P67" s="52" t="n">
        <v>5369</v>
      </c>
      <c r="Q67" s="52" t="n">
        <f aca="false">0.4*AE67</f>
        <v>972.4</v>
      </c>
      <c r="R67" s="52" t="n">
        <v>9330</v>
      </c>
      <c r="S67" s="52" t="n">
        <v>263</v>
      </c>
      <c r="T67" s="52" t="n">
        <v>143</v>
      </c>
      <c r="U67" s="52"/>
      <c r="V67" s="52"/>
      <c r="W67" s="52"/>
      <c r="X67" s="52"/>
      <c r="Y67" s="52"/>
      <c r="Z67" s="52"/>
      <c r="AA67" s="80"/>
      <c r="AB67" s="81"/>
      <c r="AC67" s="52" t="n">
        <f aca="false">SUM(B67:M67)</f>
        <v>17622.6</v>
      </c>
      <c r="AD67" s="75"/>
      <c r="AE67" s="52" t="n">
        <v>2431</v>
      </c>
    </row>
    <row r="68" customFormat="false" ht="14.65" hidden="false" customHeight="false" outlineLevel="0" collapsed="false">
      <c r="A68" s="57" t="s">
        <v>109</v>
      </c>
      <c r="B68" s="52" t="n">
        <v>16880</v>
      </c>
      <c r="C68" s="52" t="n">
        <f aca="false">0.6*AE68</f>
        <v>3931.2</v>
      </c>
      <c r="D68" s="52" t="n">
        <v>516</v>
      </c>
      <c r="E68" s="52"/>
      <c r="F68" s="52"/>
      <c r="G68" s="52"/>
      <c r="H68" s="52"/>
      <c r="I68" s="52"/>
      <c r="J68" s="52"/>
      <c r="K68" s="52"/>
      <c r="L68" s="52"/>
      <c r="M68" s="52"/>
      <c r="N68" s="80"/>
      <c r="O68" s="80"/>
      <c r="P68" s="52" t="n">
        <v>11902</v>
      </c>
      <c r="Q68" s="52" t="n">
        <f aca="false">0.4*AE68</f>
        <v>2620.8</v>
      </c>
      <c r="R68" s="52" t="n">
        <v>2151</v>
      </c>
      <c r="S68" s="52" t="n">
        <v>188</v>
      </c>
      <c r="T68" s="52"/>
      <c r="U68" s="52"/>
      <c r="V68" s="52"/>
      <c r="W68" s="52"/>
      <c r="X68" s="52"/>
      <c r="Y68" s="52"/>
      <c r="Z68" s="52"/>
      <c r="AA68" s="80"/>
      <c r="AB68" s="81"/>
      <c r="AC68" s="52" t="n">
        <f aca="false">SUM(B68:M68)</f>
        <v>21327.2</v>
      </c>
      <c r="AD68" s="75"/>
      <c r="AE68" s="52" t="n">
        <v>6552</v>
      </c>
    </row>
    <row r="69" customFormat="false" ht="14.65" hidden="false" customHeight="false" outlineLevel="0" collapsed="false">
      <c r="A69" s="56" t="s">
        <v>110</v>
      </c>
      <c r="B69" s="52" t="n">
        <v>12422</v>
      </c>
      <c r="C69" s="52" t="n">
        <f aca="false">0.6*AE69</f>
        <v>2659.2</v>
      </c>
      <c r="D69" s="52"/>
      <c r="E69" s="52"/>
      <c r="F69" s="52"/>
      <c r="G69" s="52"/>
      <c r="H69" s="52" t="n">
        <v>52</v>
      </c>
      <c r="I69" s="52"/>
      <c r="J69" s="52"/>
      <c r="K69" s="52"/>
      <c r="L69" s="52"/>
      <c r="M69" s="52"/>
      <c r="N69" s="80"/>
      <c r="O69" s="80"/>
      <c r="P69" s="52" t="n">
        <v>5492</v>
      </c>
      <c r="Q69" s="52" t="n">
        <f aca="false">0.4*AE69</f>
        <v>1772.8</v>
      </c>
      <c r="R69" s="52" t="n">
        <v>1104</v>
      </c>
      <c r="S69" s="52" t="n">
        <v>124</v>
      </c>
      <c r="T69" s="52"/>
      <c r="U69" s="52"/>
      <c r="V69" s="52"/>
      <c r="W69" s="52"/>
      <c r="X69" s="52"/>
      <c r="Y69" s="52"/>
      <c r="Z69" s="52"/>
      <c r="AA69" s="80"/>
      <c r="AB69" s="81"/>
      <c r="AC69" s="52" t="n">
        <f aca="false">SUM(B69:M69)</f>
        <v>15133.2</v>
      </c>
      <c r="AD69" s="75"/>
      <c r="AE69" s="52" t="n">
        <v>4432</v>
      </c>
    </row>
    <row r="70" customFormat="false" ht="14.65" hidden="false" customHeight="false" outlineLevel="0" collapsed="false">
      <c r="A70" s="58" t="s">
        <v>111</v>
      </c>
      <c r="B70" s="52" t="n">
        <v>12188</v>
      </c>
      <c r="C70" s="52" t="n">
        <f aca="false">0.6*AE70</f>
        <v>8478.6</v>
      </c>
      <c r="D70" s="52"/>
      <c r="E70" s="52" t="n">
        <v>274</v>
      </c>
      <c r="F70" s="52"/>
      <c r="G70" s="52"/>
      <c r="H70" s="52"/>
      <c r="I70" s="52"/>
      <c r="J70" s="52"/>
      <c r="K70" s="52"/>
      <c r="L70" s="52"/>
      <c r="M70" s="52"/>
      <c r="N70" s="80"/>
      <c r="O70" s="80"/>
      <c r="P70" s="52" t="n">
        <v>5797</v>
      </c>
      <c r="Q70" s="52" t="n">
        <f aca="false">0.4*AE70</f>
        <v>5652.4</v>
      </c>
      <c r="R70" s="52" t="n">
        <v>2147</v>
      </c>
      <c r="S70" s="52" t="n">
        <v>252</v>
      </c>
      <c r="T70" s="52"/>
      <c r="U70" s="52"/>
      <c r="V70" s="52"/>
      <c r="W70" s="52" t="n">
        <v>107</v>
      </c>
      <c r="X70" s="52"/>
      <c r="Y70" s="52"/>
      <c r="Z70" s="52"/>
      <c r="AA70" s="80"/>
      <c r="AB70" s="81"/>
      <c r="AC70" s="52" t="n">
        <f aca="false">SUM(B70:M70)</f>
        <v>20940.6</v>
      </c>
      <c r="AD70" s="75"/>
      <c r="AE70" s="52" t="n">
        <v>14131</v>
      </c>
    </row>
    <row r="71" customFormat="false" ht="14.65" hidden="false" customHeight="false" outlineLevel="0" collapsed="false">
      <c r="A71" s="56" t="s">
        <v>112</v>
      </c>
      <c r="B71" s="52" t="n">
        <v>19296</v>
      </c>
      <c r="C71" s="52" t="n">
        <f aca="false">0.6*AE71</f>
        <v>7041</v>
      </c>
      <c r="D71" s="52"/>
      <c r="E71" s="52" t="n">
        <v>414</v>
      </c>
      <c r="F71" s="52" t="n">
        <v>143</v>
      </c>
      <c r="G71" s="52"/>
      <c r="H71" s="52"/>
      <c r="I71" s="52"/>
      <c r="J71" s="52" t="n">
        <v>83</v>
      </c>
      <c r="K71" s="52"/>
      <c r="L71" s="52"/>
      <c r="M71" s="52"/>
      <c r="N71" s="80"/>
      <c r="O71" s="80"/>
      <c r="P71" s="52" t="n">
        <v>6147</v>
      </c>
      <c r="Q71" s="52" t="n">
        <f aca="false">0.4*AE71</f>
        <v>4694</v>
      </c>
      <c r="R71" s="52" t="n">
        <v>1403</v>
      </c>
      <c r="S71" s="52" t="n">
        <v>193</v>
      </c>
      <c r="T71" s="52"/>
      <c r="U71" s="52"/>
      <c r="V71" s="52"/>
      <c r="W71" s="52"/>
      <c r="X71" s="52"/>
      <c r="Y71" s="52"/>
      <c r="Z71" s="52"/>
      <c r="AA71" s="80"/>
      <c r="AB71" s="81"/>
      <c r="AC71" s="52" t="n">
        <f aca="false">SUM(B71:M71)</f>
        <v>26977</v>
      </c>
      <c r="AD71" s="75"/>
      <c r="AE71" s="52" t="n">
        <v>11735</v>
      </c>
    </row>
    <row r="72" customFormat="false" ht="14.65" hidden="false" customHeight="false" outlineLevel="0" collapsed="false">
      <c r="A72" s="56" t="s">
        <v>113</v>
      </c>
      <c r="B72" s="52" t="n">
        <v>18327</v>
      </c>
      <c r="C72" s="52" t="n">
        <f aca="false">0.6*AE72</f>
        <v>5790</v>
      </c>
      <c r="D72" s="52"/>
      <c r="E72" s="52" t="n">
        <v>310</v>
      </c>
      <c r="F72" s="52"/>
      <c r="G72" s="52"/>
      <c r="H72" s="52"/>
      <c r="I72" s="52"/>
      <c r="J72" s="52"/>
      <c r="K72" s="52"/>
      <c r="L72" s="52"/>
      <c r="M72" s="52"/>
      <c r="N72" s="80"/>
      <c r="O72" s="80"/>
      <c r="P72" s="52" t="n">
        <v>6841</v>
      </c>
      <c r="Q72" s="52" t="n">
        <f aca="false">0.4*AE72</f>
        <v>3860</v>
      </c>
      <c r="R72" s="52" t="n">
        <v>1840</v>
      </c>
      <c r="S72" s="52" t="n">
        <v>266</v>
      </c>
      <c r="T72" s="52"/>
      <c r="U72" s="52"/>
      <c r="V72" s="52"/>
      <c r="W72" s="52"/>
      <c r="X72" s="52"/>
      <c r="Y72" s="52"/>
      <c r="Z72" s="52"/>
      <c r="AA72" s="80"/>
      <c r="AB72" s="81"/>
      <c r="AC72" s="52" t="n">
        <f aca="false">SUM(B72:M72)</f>
        <v>24427</v>
      </c>
      <c r="AD72" s="75"/>
      <c r="AE72" s="52" t="n">
        <v>9650</v>
      </c>
    </row>
    <row r="73" customFormat="false" ht="14.65" hidden="false" customHeight="false" outlineLevel="0" collapsed="false">
      <c r="A73" s="56" t="s">
        <v>114</v>
      </c>
      <c r="B73" s="52" t="n">
        <v>26251</v>
      </c>
      <c r="C73" s="52" t="n">
        <f aca="false">0.6*AE73</f>
        <v>2226.6</v>
      </c>
      <c r="D73" s="52" t="n">
        <v>619</v>
      </c>
      <c r="E73" s="52"/>
      <c r="F73" s="52"/>
      <c r="G73" s="52"/>
      <c r="H73" s="52"/>
      <c r="I73" s="52"/>
      <c r="J73" s="52"/>
      <c r="K73" s="52"/>
      <c r="L73" s="52"/>
      <c r="M73" s="52"/>
      <c r="N73" s="80"/>
      <c r="O73" s="80"/>
      <c r="P73" s="52" t="n">
        <v>5191</v>
      </c>
      <c r="Q73" s="52" t="n">
        <f aca="false">0.4*AE73</f>
        <v>1484.4</v>
      </c>
      <c r="R73" s="52" t="n">
        <v>1508</v>
      </c>
      <c r="S73" s="52" t="n">
        <v>177</v>
      </c>
      <c r="T73" s="52"/>
      <c r="U73" s="52"/>
      <c r="V73" s="52"/>
      <c r="W73" s="52"/>
      <c r="X73" s="52"/>
      <c r="Y73" s="52"/>
      <c r="Z73" s="52"/>
      <c r="AA73" s="80"/>
      <c r="AB73" s="81"/>
      <c r="AC73" s="52" t="n">
        <f aca="false">SUM(B73:M73)</f>
        <v>29096.6</v>
      </c>
      <c r="AD73" s="75"/>
      <c r="AE73" s="52" t="n">
        <v>3711</v>
      </c>
    </row>
    <row r="74" customFormat="false" ht="14.65" hidden="false" customHeight="false" outlineLevel="0" collapsed="false">
      <c r="A74" s="57" t="s">
        <v>115</v>
      </c>
      <c r="B74" s="52" t="n">
        <v>7926</v>
      </c>
      <c r="C74" s="52" t="n">
        <f aca="false">0.6*AE74</f>
        <v>3761.4</v>
      </c>
      <c r="D74" s="52" t="n">
        <v>707</v>
      </c>
      <c r="E74" s="52"/>
      <c r="F74" s="52"/>
      <c r="G74" s="52"/>
      <c r="H74" s="52" t="n">
        <v>107</v>
      </c>
      <c r="I74" s="52"/>
      <c r="J74" s="52"/>
      <c r="K74" s="52"/>
      <c r="L74" s="52"/>
      <c r="M74" s="52"/>
      <c r="N74" s="80"/>
      <c r="O74" s="80"/>
      <c r="P74" s="52" t="n">
        <v>11614</v>
      </c>
      <c r="Q74" s="52" t="n">
        <f aca="false">0.4*AE74</f>
        <v>2507.6</v>
      </c>
      <c r="R74" s="52" t="n">
        <v>3518</v>
      </c>
      <c r="S74" s="52" t="n">
        <v>244</v>
      </c>
      <c r="T74" s="52"/>
      <c r="U74" s="52"/>
      <c r="V74" s="52" t="n">
        <v>44</v>
      </c>
      <c r="W74" s="52"/>
      <c r="X74" s="52"/>
      <c r="Y74" s="52"/>
      <c r="Z74" s="52"/>
      <c r="AA74" s="80"/>
      <c r="AB74" s="81"/>
      <c r="AC74" s="52" t="n">
        <f aca="false">SUM(B74:M74)</f>
        <v>12501.4</v>
      </c>
      <c r="AD74" s="75"/>
      <c r="AE74" s="52" t="n">
        <v>6269</v>
      </c>
    </row>
    <row r="75" customFormat="false" ht="14.65" hidden="false" customHeight="false" outlineLevel="0" collapsed="false">
      <c r="A75" s="56" t="s">
        <v>116</v>
      </c>
      <c r="B75" s="52" t="n">
        <v>20342</v>
      </c>
      <c r="C75" s="52" t="n">
        <f aca="false">0.6*AE75</f>
        <v>2614.8</v>
      </c>
      <c r="D75" s="52" t="n">
        <v>679</v>
      </c>
      <c r="E75" s="52" t="n">
        <v>195</v>
      </c>
      <c r="F75" s="52"/>
      <c r="G75" s="52" t="n">
        <v>178</v>
      </c>
      <c r="H75" s="52"/>
      <c r="I75" s="52"/>
      <c r="J75" s="52"/>
      <c r="K75" s="52"/>
      <c r="L75" s="52"/>
      <c r="M75" s="52"/>
      <c r="N75" s="80"/>
      <c r="O75" s="80"/>
      <c r="P75" s="52" t="n">
        <v>4724</v>
      </c>
      <c r="Q75" s="52" t="n">
        <f aca="false">0.4*AE75</f>
        <v>1743.2</v>
      </c>
      <c r="R75" s="52" t="n">
        <v>1915</v>
      </c>
      <c r="S75" s="52" t="n">
        <v>151</v>
      </c>
      <c r="T75" s="52"/>
      <c r="U75" s="52"/>
      <c r="V75" s="52"/>
      <c r="W75" s="52"/>
      <c r="X75" s="52"/>
      <c r="Y75" s="52"/>
      <c r="Z75" s="52"/>
      <c r="AA75" s="80"/>
      <c r="AB75" s="81"/>
      <c r="AC75" s="52" t="n">
        <f aca="false">SUM(B75:M75)</f>
        <v>24008.8</v>
      </c>
      <c r="AD75" s="75"/>
      <c r="AE75" s="52" t="n">
        <v>4358</v>
      </c>
    </row>
    <row r="76" customFormat="false" ht="14.65" hidden="false" customHeight="false" outlineLevel="0" collapsed="false">
      <c r="A76" s="56" t="s">
        <v>117</v>
      </c>
      <c r="B76" s="52" t="n">
        <v>13658</v>
      </c>
      <c r="C76" s="52" t="n">
        <f aca="false">0.6*AE76</f>
        <v>5907.6</v>
      </c>
      <c r="D76" s="52"/>
      <c r="E76" s="52"/>
      <c r="F76" s="52"/>
      <c r="G76" s="52" t="n">
        <v>238</v>
      </c>
      <c r="H76" s="52"/>
      <c r="I76" s="52"/>
      <c r="J76" s="52" t="n">
        <v>35</v>
      </c>
      <c r="K76" s="52"/>
      <c r="L76" s="52"/>
      <c r="M76" s="52"/>
      <c r="N76" s="80"/>
      <c r="O76" s="80"/>
      <c r="P76" s="52" t="n">
        <v>8739</v>
      </c>
      <c r="Q76" s="52" t="n">
        <f aca="false">0.4*AE76</f>
        <v>3938.4</v>
      </c>
      <c r="R76" s="52" t="n">
        <v>2013</v>
      </c>
      <c r="S76" s="52" t="n">
        <v>154</v>
      </c>
      <c r="T76" s="52"/>
      <c r="U76" s="52" t="n">
        <v>119</v>
      </c>
      <c r="V76" s="52"/>
      <c r="W76" s="52"/>
      <c r="X76" s="52"/>
      <c r="Y76" s="52"/>
      <c r="Z76" s="52"/>
      <c r="AA76" s="80"/>
      <c r="AB76" s="81"/>
      <c r="AC76" s="52" t="n">
        <f aca="false">SUM(B76:M76)</f>
        <v>19838.6</v>
      </c>
      <c r="AD76" s="75"/>
      <c r="AE76" s="52" t="n">
        <v>9846</v>
      </c>
    </row>
    <row r="77" customFormat="false" ht="14.65" hidden="false" customHeight="false" outlineLevel="0" collapsed="false">
      <c r="A77" s="57" t="s">
        <v>118</v>
      </c>
      <c r="B77" s="52" t="n">
        <v>5869</v>
      </c>
      <c r="C77" s="52" t="n">
        <f aca="false">0.6*AE77</f>
        <v>7941</v>
      </c>
      <c r="D77" s="52"/>
      <c r="E77" s="52" t="n">
        <v>249</v>
      </c>
      <c r="F77" s="52"/>
      <c r="G77" s="52"/>
      <c r="H77" s="52"/>
      <c r="I77" s="52"/>
      <c r="J77" s="52"/>
      <c r="K77" s="52"/>
      <c r="L77" s="52"/>
      <c r="M77" s="52"/>
      <c r="N77" s="80"/>
      <c r="O77" s="80"/>
      <c r="P77" s="52" t="n">
        <v>12701</v>
      </c>
      <c r="Q77" s="52" t="n">
        <f aca="false">0.4*AE77</f>
        <v>5294</v>
      </c>
      <c r="R77" s="52" t="n">
        <v>2168</v>
      </c>
      <c r="S77" s="52" t="n">
        <v>289</v>
      </c>
      <c r="T77" s="52"/>
      <c r="U77" s="52"/>
      <c r="V77" s="52"/>
      <c r="W77" s="52"/>
      <c r="X77" s="52"/>
      <c r="Y77" s="52"/>
      <c r="Z77" s="52"/>
      <c r="AA77" s="80"/>
      <c r="AB77" s="81"/>
      <c r="AC77" s="52" t="n">
        <f aca="false">SUM(B77:M77)</f>
        <v>14059</v>
      </c>
      <c r="AD77" s="75"/>
      <c r="AE77" s="52" t="n">
        <v>13235</v>
      </c>
    </row>
    <row r="78" customFormat="false" ht="14.65" hidden="false" customHeight="false" outlineLevel="0" collapsed="false">
      <c r="A78" s="57" t="s">
        <v>119</v>
      </c>
      <c r="B78" s="52" t="n">
        <v>6712</v>
      </c>
      <c r="C78" s="52" t="n">
        <f aca="false">0.6*AE78</f>
        <v>1811.4</v>
      </c>
      <c r="D78" s="52"/>
      <c r="E78" s="52"/>
      <c r="F78" s="52"/>
      <c r="G78" s="52"/>
      <c r="H78" s="52"/>
      <c r="I78" s="52"/>
      <c r="J78" s="52"/>
      <c r="K78" s="52"/>
      <c r="L78" s="52"/>
      <c r="M78" s="52"/>
      <c r="N78" s="80"/>
      <c r="O78" s="80"/>
      <c r="P78" s="52" t="n">
        <v>18025</v>
      </c>
      <c r="Q78" s="52" t="n">
        <f aca="false">0.4*AE78</f>
        <v>1207.6</v>
      </c>
      <c r="R78" s="52" t="n">
        <v>1511</v>
      </c>
      <c r="S78" s="52" t="n">
        <v>207</v>
      </c>
      <c r="T78" s="52"/>
      <c r="U78" s="52"/>
      <c r="V78" s="52"/>
      <c r="W78" s="52"/>
      <c r="X78" s="52"/>
      <c r="Y78" s="52"/>
      <c r="Z78" s="52"/>
      <c r="AA78" s="80"/>
      <c r="AB78" s="81"/>
      <c r="AC78" s="52" t="n">
        <f aca="false">SUM(B78:M78)</f>
        <v>8523.4</v>
      </c>
      <c r="AD78" s="75"/>
      <c r="AE78" s="52" t="n">
        <v>3019</v>
      </c>
    </row>
    <row r="79" customFormat="false" ht="14.65" hidden="false" customHeight="false" outlineLevel="0" collapsed="false">
      <c r="A79" s="56" t="s">
        <v>120</v>
      </c>
      <c r="B79" s="52" t="n">
        <v>10840</v>
      </c>
      <c r="C79" s="52" t="n">
        <f aca="false">0.6*AE79</f>
        <v>3646.8</v>
      </c>
      <c r="D79" s="52"/>
      <c r="E79" s="52"/>
      <c r="F79" s="52"/>
      <c r="G79" s="52"/>
      <c r="H79" s="52"/>
      <c r="I79" s="52"/>
      <c r="J79" s="52"/>
      <c r="K79" s="52"/>
      <c r="L79" s="52"/>
      <c r="M79" s="52"/>
      <c r="N79" s="80"/>
      <c r="O79" s="80"/>
      <c r="P79" s="52" t="n">
        <v>7879</v>
      </c>
      <c r="Q79" s="52" t="n">
        <f aca="false">0.4*AE79</f>
        <v>2431.2</v>
      </c>
      <c r="R79" s="52" t="n">
        <v>1541</v>
      </c>
      <c r="S79" s="52" t="n">
        <v>236</v>
      </c>
      <c r="T79" s="52"/>
      <c r="U79" s="52"/>
      <c r="V79" s="52"/>
      <c r="W79" s="52"/>
      <c r="X79" s="52"/>
      <c r="Y79" s="52"/>
      <c r="Z79" s="52"/>
      <c r="AA79" s="80"/>
      <c r="AB79" s="81"/>
      <c r="AC79" s="52" t="n">
        <f aca="false">SUM(B79:M79)</f>
        <v>14486.8</v>
      </c>
      <c r="AD79" s="75"/>
      <c r="AE79" s="52" t="n">
        <v>6078</v>
      </c>
    </row>
    <row r="80" customFormat="false" ht="14.65" hidden="false" customHeight="false" outlineLevel="0" collapsed="false">
      <c r="A80" s="59" t="s">
        <v>121</v>
      </c>
      <c r="B80" s="52" t="n">
        <v>6593</v>
      </c>
      <c r="C80" s="52" t="n">
        <f aca="false">0.6*AE80</f>
        <v>1440</v>
      </c>
      <c r="D80" s="52"/>
      <c r="E80" s="52"/>
      <c r="F80" s="52" t="n">
        <v>129</v>
      </c>
      <c r="G80" s="52"/>
      <c r="H80" s="52"/>
      <c r="I80" s="52"/>
      <c r="J80" s="52"/>
      <c r="K80" s="52"/>
      <c r="L80" s="52"/>
      <c r="M80" s="52"/>
      <c r="N80" s="80"/>
      <c r="O80" s="80"/>
      <c r="P80" s="52" t="n">
        <v>5872</v>
      </c>
      <c r="Q80" s="52" t="n">
        <f aca="false">0.4*AE80</f>
        <v>960</v>
      </c>
      <c r="R80" s="52" t="n">
        <v>13228</v>
      </c>
      <c r="S80" s="52" t="n">
        <v>228</v>
      </c>
      <c r="T80" s="52" t="n">
        <v>189</v>
      </c>
      <c r="U80" s="52"/>
      <c r="V80" s="52"/>
      <c r="W80" s="52"/>
      <c r="X80" s="52"/>
      <c r="Y80" s="52"/>
      <c r="Z80" s="52"/>
      <c r="AA80" s="80"/>
      <c r="AB80" s="81"/>
      <c r="AC80" s="52" t="n">
        <f aca="false">SUM(B80:M80)</f>
        <v>8162</v>
      </c>
      <c r="AD80" s="75"/>
      <c r="AE80" s="52" t="n">
        <v>2400</v>
      </c>
    </row>
    <row r="81" customFormat="false" ht="14.65" hidden="false" customHeight="false" outlineLevel="0" collapsed="false">
      <c r="A81" s="57" t="s">
        <v>122</v>
      </c>
      <c r="B81" s="52" t="n">
        <v>16499</v>
      </c>
      <c r="C81" s="52" t="n">
        <f aca="false">0.6*AE81</f>
        <v>3454.2</v>
      </c>
      <c r="D81" s="52" t="n">
        <v>348</v>
      </c>
      <c r="E81" s="52" t="n">
        <v>98</v>
      </c>
      <c r="F81" s="52"/>
      <c r="G81" s="52"/>
      <c r="H81" s="52"/>
      <c r="I81" s="52"/>
      <c r="J81" s="52"/>
      <c r="K81" s="52"/>
      <c r="L81" s="52"/>
      <c r="M81" s="52"/>
      <c r="N81" s="80"/>
      <c r="O81" s="80"/>
      <c r="P81" s="52" t="n">
        <v>8339</v>
      </c>
      <c r="Q81" s="52" t="n">
        <f aca="false">0.4*AE81</f>
        <v>2302.8</v>
      </c>
      <c r="R81" s="52" t="n">
        <v>1545</v>
      </c>
      <c r="S81" s="52" t="n">
        <v>84</v>
      </c>
      <c r="T81" s="52"/>
      <c r="U81" s="52"/>
      <c r="V81" s="52"/>
      <c r="W81" s="52"/>
      <c r="X81" s="52"/>
      <c r="Y81" s="52"/>
      <c r="Z81" s="52"/>
      <c r="AA81" s="80"/>
      <c r="AB81" s="81"/>
      <c r="AC81" s="52" t="n">
        <f aca="false">SUM(B81:M81)</f>
        <v>20399.2</v>
      </c>
      <c r="AD81" s="75"/>
      <c r="AE81" s="52" t="n">
        <v>5757</v>
      </c>
    </row>
    <row r="82" customFormat="false" ht="14.65" hidden="false" customHeight="false" outlineLevel="0" collapsed="false">
      <c r="A82" s="57" t="s">
        <v>123</v>
      </c>
      <c r="B82" s="52" t="n">
        <v>8068</v>
      </c>
      <c r="C82" s="52" t="n">
        <f aca="false">0.6*AE82</f>
        <v>9815.4</v>
      </c>
      <c r="D82" s="52"/>
      <c r="E82" s="52" t="n">
        <v>229</v>
      </c>
      <c r="F82" s="52"/>
      <c r="G82" s="52"/>
      <c r="H82" s="52"/>
      <c r="I82" s="52"/>
      <c r="J82" s="52"/>
      <c r="K82" s="52"/>
      <c r="L82" s="52"/>
      <c r="M82" s="52"/>
      <c r="N82" s="80"/>
      <c r="O82" s="80"/>
      <c r="P82" s="52" t="n">
        <v>14290</v>
      </c>
      <c r="Q82" s="52" t="n">
        <f aca="false">0.4*AE82</f>
        <v>6543.6</v>
      </c>
      <c r="R82" s="52" t="n">
        <v>2543</v>
      </c>
      <c r="S82" s="52" t="n">
        <v>200</v>
      </c>
      <c r="T82" s="52"/>
      <c r="U82" s="52"/>
      <c r="V82" s="52"/>
      <c r="W82" s="52"/>
      <c r="X82" s="52"/>
      <c r="Y82" s="52"/>
      <c r="Z82" s="52"/>
      <c r="AA82" s="80"/>
      <c r="AB82" s="81"/>
      <c r="AC82" s="52" t="n">
        <f aca="false">SUM(B82:M82)</f>
        <v>18112.4</v>
      </c>
      <c r="AD82" s="75"/>
      <c r="AE82" s="52" t="n">
        <v>16359</v>
      </c>
    </row>
    <row r="83" customFormat="false" ht="14.65" hidden="false" customHeight="false" outlineLevel="0" collapsed="false">
      <c r="A83" s="56" t="s">
        <v>124</v>
      </c>
      <c r="B83" s="52" t="n">
        <v>23297</v>
      </c>
      <c r="C83" s="52" t="n">
        <f aca="false">0.6*AE83</f>
        <v>1212</v>
      </c>
      <c r="D83" s="52" t="n">
        <v>526</v>
      </c>
      <c r="E83" s="52" t="n">
        <v>161</v>
      </c>
      <c r="F83" s="52"/>
      <c r="G83" s="52"/>
      <c r="H83" s="52" t="n">
        <v>51</v>
      </c>
      <c r="I83" s="52"/>
      <c r="J83" s="52"/>
      <c r="K83" s="52"/>
      <c r="L83" s="52"/>
      <c r="M83" s="52"/>
      <c r="N83" s="80"/>
      <c r="O83" s="80"/>
      <c r="P83" s="52" t="n">
        <v>1603</v>
      </c>
      <c r="Q83" s="52" t="n">
        <f aca="false">0.4*AE83</f>
        <v>808</v>
      </c>
      <c r="R83" s="52" t="n">
        <v>1440</v>
      </c>
      <c r="S83" s="52"/>
      <c r="T83" s="52"/>
      <c r="U83" s="52"/>
      <c r="V83" s="52"/>
      <c r="W83" s="52"/>
      <c r="X83" s="52"/>
      <c r="Y83" s="52"/>
      <c r="Z83" s="52"/>
      <c r="AA83" s="80"/>
      <c r="AB83" s="81"/>
      <c r="AC83" s="52" t="n">
        <f aca="false">SUM(B83:M83)</f>
        <v>25247</v>
      </c>
      <c r="AD83" s="75"/>
      <c r="AE83" s="52" t="n">
        <v>2020</v>
      </c>
    </row>
    <row r="84" customFormat="false" ht="14.65" hidden="false" customHeight="false" outlineLevel="0" collapsed="false">
      <c r="A84" s="58" t="s">
        <v>125</v>
      </c>
      <c r="B84" s="52" t="n">
        <v>13392</v>
      </c>
      <c r="C84" s="52" t="n">
        <f aca="false">0.6*AE84</f>
        <v>8999.4</v>
      </c>
      <c r="D84" s="52"/>
      <c r="E84" s="52"/>
      <c r="F84" s="52"/>
      <c r="G84" s="52"/>
      <c r="H84" s="52"/>
      <c r="I84" s="52"/>
      <c r="J84" s="52"/>
      <c r="K84" s="52"/>
      <c r="L84" s="52"/>
      <c r="M84" s="52"/>
      <c r="N84" s="80"/>
      <c r="O84" s="80"/>
      <c r="P84" s="52" t="n">
        <v>11268</v>
      </c>
      <c r="Q84" s="52" t="n">
        <f aca="false">0.4*AE84</f>
        <v>5999.6</v>
      </c>
      <c r="R84" s="52" t="n">
        <v>2845</v>
      </c>
      <c r="S84" s="52" t="n">
        <v>301</v>
      </c>
      <c r="T84" s="52"/>
      <c r="U84" s="52"/>
      <c r="V84" s="52"/>
      <c r="W84" s="52"/>
      <c r="X84" s="52"/>
      <c r="Y84" s="52"/>
      <c r="Z84" s="52"/>
      <c r="AA84" s="80"/>
      <c r="AB84" s="81"/>
      <c r="AC84" s="52" t="n">
        <f aca="false">SUM(B84:M84)</f>
        <v>22391.4</v>
      </c>
      <c r="AD84" s="75"/>
      <c r="AE84" s="52" t="n">
        <v>14999</v>
      </c>
    </row>
    <row r="85" customFormat="false" ht="14.65" hidden="false" customHeight="false" outlineLevel="0" collapsed="false">
      <c r="A85" s="58" t="s">
        <v>126</v>
      </c>
      <c r="B85" s="52" t="n">
        <v>17113</v>
      </c>
      <c r="C85" s="52" t="n">
        <f aca="false">0.6*AE85</f>
        <v>8593.8</v>
      </c>
      <c r="D85" s="52" t="n">
        <v>407</v>
      </c>
      <c r="E85" s="52" t="n">
        <v>1015</v>
      </c>
      <c r="F85" s="52"/>
      <c r="G85" s="52"/>
      <c r="H85" s="52"/>
      <c r="I85" s="52"/>
      <c r="J85" s="52"/>
      <c r="K85" s="52"/>
      <c r="L85" s="52"/>
      <c r="M85" s="52"/>
      <c r="N85" s="80"/>
      <c r="O85" s="80"/>
      <c r="P85" s="52" t="n">
        <v>7242</v>
      </c>
      <c r="Q85" s="52" t="n">
        <f aca="false">0.4*AE85</f>
        <v>5729.2</v>
      </c>
      <c r="R85" s="52" t="n">
        <v>1981</v>
      </c>
      <c r="S85" s="52" t="n">
        <v>255</v>
      </c>
      <c r="T85" s="52"/>
      <c r="U85" s="52"/>
      <c r="V85" s="52"/>
      <c r="W85" s="52"/>
      <c r="X85" s="52"/>
      <c r="Y85" s="52"/>
      <c r="Z85" s="52"/>
      <c r="AA85" s="80"/>
      <c r="AB85" s="81"/>
      <c r="AC85" s="52" t="n">
        <f aca="false">SUM(B85:M85)</f>
        <v>27128.8</v>
      </c>
      <c r="AD85" s="75"/>
      <c r="AE85" s="52" t="n">
        <v>14323</v>
      </c>
    </row>
    <row r="86" customFormat="false" ht="14.65" hidden="false" customHeight="false" outlineLevel="0" collapsed="false">
      <c r="A86" s="56" t="s">
        <v>127</v>
      </c>
      <c r="B86" s="52" t="n">
        <v>36494</v>
      </c>
      <c r="C86" s="52" t="n">
        <f aca="false">0.6*AE86</f>
        <v>2581.8</v>
      </c>
      <c r="D86" s="52" t="n">
        <v>1060</v>
      </c>
      <c r="E86" s="52" t="n">
        <v>169</v>
      </c>
      <c r="F86" s="52"/>
      <c r="G86" s="52"/>
      <c r="H86" s="52"/>
      <c r="I86" s="52"/>
      <c r="J86" s="52"/>
      <c r="K86" s="52"/>
      <c r="L86" s="52"/>
      <c r="M86" s="52"/>
      <c r="N86" s="80"/>
      <c r="O86" s="80"/>
      <c r="P86" s="52" t="n">
        <v>3153</v>
      </c>
      <c r="Q86" s="52" t="n">
        <f aca="false">0.4*AE86</f>
        <v>1721.2</v>
      </c>
      <c r="R86" s="52"/>
      <c r="S86" s="52" t="n">
        <v>245</v>
      </c>
      <c r="T86" s="52"/>
      <c r="U86" s="52"/>
      <c r="V86" s="52"/>
      <c r="W86" s="52"/>
      <c r="X86" s="52"/>
      <c r="Y86" s="52"/>
      <c r="Z86" s="52"/>
      <c r="AA86" s="80"/>
      <c r="AB86" s="81"/>
      <c r="AC86" s="52" t="n">
        <f aca="false">SUM(B86:M86)</f>
        <v>40304.8</v>
      </c>
      <c r="AD86" s="75"/>
      <c r="AE86" s="52" t="n">
        <v>4303</v>
      </c>
    </row>
    <row r="87" customFormat="false" ht="14.65" hidden="false" customHeight="false" outlineLevel="0" collapsed="false">
      <c r="A87" s="58" t="s">
        <v>128</v>
      </c>
      <c r="B87" s="52" t="n">
        <v>8038</v>
      </c>
      <c r="C87" s="52" t="n">
        <f aca="false">0.6*AE87</f>
        <v>6700.8</v>
      </c>
      <c r="D87" s="52"/>
      <c r="E87" s="52" t="n">
        <v>333</v>
      </c>
      <c r="F87" s="52"/>
      <c r="G87" s="52"/>
      <c r="H87" s="52"/>
      <c r="I87" s="52"/>
      <c r="J87" s="52"/>
      <c r="K87" s="52"/>
      <c r="L87" s="52"/>
      <c r="M87" s="52"/>
      <c r="N87" s="80"/>
      <c r="O87" s="80"/>
      <c r="P87" s="52" t="n">
        <v>6433</v>
      </c>
      <c r="Q87" s="52" t="n">
        <f aca="false">0.4*AE87</f>
        <v>4467.2</v>
      </c>
      <c r="R87" s="52" t="n">
        <v>2290</v>
      </c>
      <c r="S87" s="52" t="n">
        <v>638</v>
      </c>
      <c r="T87" s="52"/>
      <c r="U87" s="52"/>
      <c r="V87" s="52"/>
      <c r="W87" s="52"/>
      <c r="X87" s="52"/>
      <c r="Y87" s="52"/>
      <c r="Z87" s="52"/>
      <c r="AA87" s="80"/>
      <c r="AB87" s="81"/>
      <c r="AC87" s="52" t="n">
        <f aca="false">SUM(B87:M87)</f>
        <v>15071.8</v>
      </c>
      <c r="AD87" s="75"/>
      <c r="AE87" s="52" t="n">
        <v>11168</v>
      </c>
    </row>
    <row r="88" customFormat="false" ht="14.65" hidden="false" customHeight="false" outlineLevel="0" collapsed="false">
      <c r="A88" s="56" t="s">
        <v>129</v>
      </c>
      <c r="B88" s="52" t="n">
        <v>22336</v>
      </c>
      <c r="C88" s="52" t="n">
        <f aca="false">0.6*AE88</f>
        <v>989.4</v>
      </c>
      <c r="D88" s="52" t="n">
        <v>1318</v>
      </c>
      <c r="E88" s="52"/>
      <c r="F88" s="52"/>
      <c r="G88" s="52"/>
      <c r="H88" s="52" t="n">
        <v>78</v>
      </c>
      <c r="I88" s="52"/>
      <c r="J88" s="52"/>
      <c r="K88" s="52"/>
      <c r="L88" s="52"/>
      <c r="M88" s="52"/>
      <c r="N88" s="80"/>
      <c r="O88" s="80"/>
      <c r="P88" s="52" t="n">
        <v>1610</v>
      </c>
      <c r="Q88" s="52" t="n">
        <f aca="false">0.4*AE88</f>
        <v>659.6</v>
      </c>
      <c r="R88" s="52" t="n">
        <v>2164</v>
      </c>
      <c r="S88" s="52"/>
      <c r="T88" s="52"/>
      <c r="U88" s="52"/>
      <c r="V88" s="52"/>
      <c r="W88" s="52"/>
      <c r="X88" s="52"/>
      <c r="Y88" s="52"/>
      <c r="Z88" s="52"/>
      <c r="AA88" s="80"/>
      <c r="AB88" s="81"/>
      <c r="AC88" s="52" t="n">
        <f aca="false">SUM(B88:M88)</f>
        <v>24721.4</v>
      </c>
      <c r="AD88" s="75"/>
      <c r="AE88" s="52" t="n">
        <v>1649</v>
      </c>
    </row>
    <row r="89" customFormat="false" ht="14.65" hidden="false" customHeight="false" outlineLevel="0" collapsed="false">
      <c r="A89" s="56" t="s">
        <v>130</v>
      </c>
      <c r="B89" s="52" t="n">
        <v>13055</v>
      </c>
      <c r="C89" s="52" t="n">
        <f aca="false">0.6*AE89</f>
        <v>3736.2</v>
      </c>
      <c r="D89" s="52"/>
      <c r="E89" s="52"/>
      <c r="F89" s="52"/>
      <c r="G89" s="52"/>
      <c r="H89" s="52"/>
      <c r="I89" s="52"/>
      <c r="J89" s="52"/>
      <c r="K89" s="52"/>
      <c r="L89" s="52"/>
      <c r="M89" s="52"/>
      <c r="N89" s="80"/>
      <c r="O89" s="80"/>
      <c r="P89" s="52" t="n">
        <v>7767</v>
      </c>
      <c r="Q89" s="52" t="n">
        <f aca="false">0.4*AE89</f>
        <v>2490.8</v>
      </c>
      <c r="R89" s="52" t="n">
        <v>2291</v>
      </c>
      <c r="S89" s="52" t="n">
        <v>273</v>
      </c>
      <c r="T89" s="52"/>
      <c r="U89" s="52"/>
      <c r="V89" s="52"/>
      <c r="W89" s="52"/>
      <c r="X89" s="52"/>
      <c r="Y89" s="52"/>
      <c r="Z89" s="52"/>
      <c r="AA89" s="80"/>
      <c r="AB89" s="81"/>
      <c r="AC89" s="52" t="n">
        <f aca="false">SUM(B89:M89)</f>
        <v>16791.2</v>
      </c>
      <c r="AD89" s="75"/>
      <c r="AE89" s="52" t="n">
        <v>6227</v>
      </c>
    </row>
    <row r="90" customFormat="false" ht="14.65" hidden="false" customHeight="false" outlineLevel="0" collapsed="false">
      <c r="A90" s="56" t="s">
        <v>131</v>
      </c>
      <c r="B90" s="52" t="n">
        <v>15368</v>
      </c>
      <c r="C90" s="52" t="n">
        <f aca="false">0.6*AE90</f>
        <v>1351.2</v>
      </c>
      <c r="D90" s="52" t="n">
        <v>615</v>
      </c>
      <c r="E90" s="52" t="n">
        <v>80</v>
      </c>
      <c r="F90" s="52"/>
      <c r="G90" s="52" t="n">
        <v>192</v>
      </c>
      <c r="H90" s="52"/>
      <c r="I90" s="52"/>
      <c r="J90" s="52"/>
      <c r="K90" s="52"/>
      <c r="L90" s="52"/>
      <c r="M90" s="52"/>
      <c r="N90" s="80"/>
      <c r="O90" s="80"/>
      <c r="P90" s="52" t="n">
        <v>3993</v>
      </c>
      <c r="Q90" s="52" t="n">
        <f aca="false">0.4*AE90</f>
        <v>900.8</v>
      </c>
      <c r="R90" s="52" t="n">
        <v>4621</v>
      </c>
      <c r="S90" s="52" t="n">
        <v>154</v>
      </c>
      <c r="T90" s="52"/>
      <c r="U90" s="52"/>
      <c r="V90" s="52"/>
      <c r="W90" s="52"/>
      <c r="X90" s="52"/>
      <c r="Y90" s="52"/>
      <c r="Z90" s="52"/>
      <c r="AA90" s="80"/>
      <c r="AB90" s="81"/>
      <c r="AC90" s="52" t="n">
        <f aca="false">SUM(B90:M90)</f>
        <v>17606.2</v>
      </c>
      <c r="AD90" s="75"/>
      <c r="AE90" s="52" t="n">
        <v>2252</v>
      </c>
    </row>
    <row r="91" customFormat="false" ht="14.65" hidden="false" customHeight="false" outlineLevel="0" collapsed="false">
      <c r="A91" s="56" t="s">
        <v>132</v>
      </c>
      <c r="B91" s="52" t="n">
        <v>18330</v>
      </c>
      <c r="C91" s="52" t="n">
        <f aca="false">0.6*AE91</f>
        <v>3516</v>
      </c>
      <c r="D91" s="52"/>
      <c r="E91" s="52"/>
      <c r="F91" s="52"/>
      <c r="G91" s="52" t="n">
        <v>498</v>
      </c>
      <c r="H91" s="52"/>
      <c r="I91" s="52"/>
      <c r="J91" s="52"/>
      <c r="K91" s="52"/>
      <c r="L91" s="52"/>
      <c r="M91" s="52"/>
      <c r="N91" s="80"/>
      <c r="O91" s="80"/>
      <c r="P91" s="52" t="n">
        <v>8975</v>
      </c>
      <c r="Q91" s="52" t="n">
        <f aca="false">0.4*AE91</f>
        <v>2344</v>
      </c>
      <c r="R91" s="52" t="n">
        <v>2432</v>
      </c>
      <c r="S91" s="52" t="n">
        <v>309</v>
      </c>
      <c r="T91" s="52"/>
      <c r="U91" s="52"/>
      <c r="V91" s="52"/>
      <c r="W91" s="52"/>
      <c r="X91" s="52"/>
      <c r="Y91" s="52"/>
      <c r="Z91" s="52"/>
      <c r="AA91" s="80"/>
      <c r="AB91" s="81"/>
      <c r="AC91" s="52" t="n">
        <f aca="false">SUM(B91:M91)</f>
        <v>22344</v>
      </c>
      <c r="AD91" s="75"/>
      <c r="AE91" s="52" t="n">
        <v>5860</v>
      </c>
    </row>
    <row r="92" customFormat="false" ht="14.65" hidden="false" customHeight="false" outlineLevel="0" collapsed="false">
      <c r="A92" s="57" t="s">
        <v>133</v>
      </c>
      <c r="B92" s="52" t="n">
        <v>6229</v>
      </c>
      <c r="C92" s="52" t="n">
        <f aca="false">0.6*AE92</f>
        <v>4015.2</v>
      </c>
      <c r="D92" s="52" t="n">
        <v>332</v>
      </c>
      <c r="E92" s="52"/>
      <c r="F92" s="52"/>
      <c r="G92" s="52"/>
      <c r="H92" s="52" t="n">
        <v>82</v>
      </c>
      <c r="I92" s="52"/>
      <c r="J92" s="52"/>
      <c r="K92" s="52"/>
      <c r="L92" s="52"/>
      <c r="M92" s="52"/>
      <c r="N92" s="80"/>
      <c r="O92" s="80"/>
      <c r="P92" s="52" t="n">
        <v>12021</v>
      </c>
      <c r="Q92" s="52" t="n">
        <f aca="false">0.4*AE92</f>
        <v>2676.8</v>
      </c>
      <c r="R92" s="52" t="n">
        <v>2165</v>
      </c>
      <c r="S92" s="52" t="n">
        <v>234</v>
      </c>
      <c r="T92" s="52"/>
      <c r="U92" s="52"/>
      <c r="V92" s="52" t="n">
        <v>56</v>
      </c>
      <c r="W92" s="52"/>
      <c r="X92" s="52"/>
      <c r="Y92" s="52"/>
      <c r="Z92" s="52"/>
      <c r="AA92" s="80"/>
      <c r="AB92" s="81"/>
      <c r="AC92" s="52" t="n">
        <f aca="false">SUM(B92:M92)</f>
        <v>10658.2</v>
      </c>
      <c r="AD92" s="75"/>
      <c r="AE92" s="52" t="n">
        <v>6692</v>
      </c>
    </row>
    <row r="93" customFormat="false" ht="14.65" hidden="false" customHeight="false" outlineLevel="0" collapsed="false">
      <c r="A93" s="56" t="s">
        <v>134</v>
      </c>
      <c r="B93" s="52" t="n">
        <v>25659</v>
      </c>
      <c r="C93" s="52" t="n">
        <f aca="false">0.6*AE93</f>
        <v>1815.6</v>
      </c>
      <c r="D93" s="52"/>
      <c r="E93" s="52"/>
      <c r="F93" s="52"/>
      <c r="G93" s="52"/>
      <c r="H93" s="52" t="n">
        <v>131</v>
      </c>
      <c r="I93" s="52"/>
      <c r="J93" s="52"/>
      <c r="K93" s="52"/>
      <c r="L93" s="52"/>
      <c r="M93" s="52"/>
      <c r="N93" s="80"/>
      <c r="O93" s="80"/>
      <c r="P93" s="52" t="n">
        <v>2897</v>
      </c>
      <c r="Q93" s="52" t="n">
        <f aca="false">0.4*AE93</f>
        <v>1210.4</v>
      </c>
      <c r="R93" s="52" t="n">
        <v>2157</v>
      </c>
      <c r="S93" s="52"/>
      <c r="T93" s="52"/>
      <c r="U93" s="52"/>
      <c r="V93" s="52"/>
      <c r="W93" s="52"/>
      <c r="X93" s="52"/>
      <c r="Y93" s="52"/>
      <c r="Z93" s="52"/>
      <c r="AA93" s="80"/>
      <c r="AB93" s="81"/>
      <c r="AC93" s="52" t="n">
        <f aca="false">SUM(B93:M93)</f>
        <v>27605.6</v>
      </c>
      <c r="AD93" s="75"/>
      <c r="AE93" s="52" t="n">
        <v>3026</v>
      </c>
    </row>
    <row r="94" customFormat="false" ht="14.65" hidden="false" customHeight="false" outlineLevel="0" collapsed="false">
      <c r="A94" s="58" t="s">
        <v>135</v>
      </c>
      <c r="B94" s="52" t="n">
        <v>12779</v>
      </c>
      <c r="C94" s="52" t="n">
        <f aca="false">0.6*AE94</f>
        <v>7032</v>
      </c>
      <c r="D94" s="52"/>
      <c r="E94" s="52" t="n">
        <v>391</v>
      </c>
      <c r="F94" s="52"/>
      <c r="G94" s="52"/>
      <c r="H94" s="52"/>
      <c r="I94" s="52"/>
      <c r="J94" s="52"/>
      <c r="K94" s="52"/>
      <c r="L94" s="52"/>
      <c r="M94" s="52"/>
      <c r="N94" s="80"/>
      <c r="O94" s="80"/>
      <c r="P94" s="52" t="n">
        <v>4525</v>
      </c>
      <c r="Q94" s="52" t="n">
        <f aca="false">0.4*AE94</f>
        <v>4688</v>
      </c>
      <c r="R94" s="52" t="n">
        <v>1209</v>
      </c>
      <c r="S94" s="52" t="n">
        <v>227</v>
      </c>
      <c r="T94" s="52"/>
      <c r="U94" s="52"/>
      <c r="V94" s="52"/>
      <c r="W94" s="52"/>
      <c r="X94" s="52"/>
      <c r="Y94" s="52"/>
      <c r="Z94" s="52"/>
      <c r="AA94" s="80"/>
      <c r="AB94" s="81"/>
      <c r="AC94" s="52" t="n">
        <f aca="false">SUM(B94:M94)</f>
        <v>20202</v>
      </c>
      <c r="AD94" s="75"/>
      <c r="AE94" s="52" t="n">
        <v>11720</v>
      </c>
    </row>
    <row r="95" customFormat="false" ht="14.65" hidden="false" customHeight="false" outlineLevel="0" collapsed="false">
      <c r="A95" s="57" t="s">
        <v>136</v>
      </c>
      <c r="B95" s="52" t="n">
        <v>4366</v>
      </c>
      <c r="C95" s="52" t="n">
        <f aca="false">0.6*AE95</f>
        <v>1891.2</v>
      </c>
      <c r="D95" s="52"/>
      <c r="E95" s="52"/>
      <c r="F95" s="52"/>
      <c r="G95" s="52"/>
      <c r="H95" s="52"/>
      <c r="I95" s="52"/>
      <c r="J95" s="52"/>
      <c r="K95" s="52"/>
      <c r="L95" s="52"/>
      <c r="M95" s="52"/>
      <c r="N95" s="80"/>
      <c r="O95" s="80"/>
      <c r="P95" s="52" t="n">
        <v>11029</v>
      </c>
      <c r="Q95" s="52" t="n">
        <f aca="false">0.4*AE95</f>
        <v>1260.8</v>
      </c>
      <c r="R95" s="52" t="n">
        <v>1297</v>
      </c>
      <c r="S95" s="52" t="n">
        <v>207</v>
      </c>
      <c r="T95" s="52"/>
      <c r="U95" s="52"/>
      <c r="V95" s="52"/>
      <c r="W95" s="52"/>
      <c r="X95" s="52"/>
      <c r="Y95" s="52"/>
      <c r="Z95" s="52"/>
      <c r="AA95" s="80"/>
      <c r="AB95" s="81"/>
      <c r="AC95" s="52" t="n">
        <f aca="false">SUM(B95:M95)</f>
        <v>6257.2</v>
      </c>
      <c r="AD95" s="75"/>
      <c r="AE95" s="52" t="n">
        <v>3152</v>
      </c>
    </row>
    <row r="96" customFormat="false" ht="14.65" hidden="false" customHeight="false" outlineLevel="0" collapsed="false">
      <c r="A96" s="57" t="s">
        <v>137</v>
      </c>
      <c r="B96" s="52" t="n">
        <v>8721</v>
      </c>
      <c r="C96" s="52" t="n">
        <f aca="false">0.6*AE96</f>
        <v>8333.4</v>
      </c>
      <c r="D96" s="52"/>
      <c r="E96" s="52" t="n">
        <v>204</v>
      </c>
      <c r="F96" s="52"/>
      <c r="G96" s="52"/>
      <c r="H96" s="52"/>
      <c r="I96" s="52"/>
      <c r="J96" s="52"/>
      <c r="K96" s="52"/>
      <c r="L96" s="52"/>
      <c r="M96" s="52"/>
      <c r="N96" s="80"/>
      <c r="O96" s="80"/>
      <c r="P96" s="52" t="n">
        <v>12941</v>
      </c>
      <c r="Q96" s="52" t="n">
        <f aca="false">0.4*AE96</f>
        <v>5555.6</v>
      </c>
      <c r="R96" s="52" t="n">
        <v>2490</v>
      </c>
      <c r="S96" s="52" t="n">
        <v>260</v>
      </c>
      <c r="T96" s="52"/>
      <c r="U96" s="52"/>
      <c r="V96" s="52"/>
      <c r="W96" s="52"/>
      <c r="X96" s="52"/>
      <c r="Y96" s="52"/>
      <c r="Z96" s="52"/>
      <c r="AA96" s="80"/>
      <c r="AB96" s="81"/>
      <c r="AC96" s="52" t="n">
        <f aca="false">SUM(B96:M96)</f>
        <v>17258.4</v>
      </c>
      <c r="AD96" s="75"/>
      <c r="AE96" s="52" t="n">
        <v>13889</v>
      </c>
    </row>
    <row r="97" customFormat="false" ht="14.65" hidden="false" customHeight="false" outlineLevel="0" collapsed="false">
      <c r="A97" s="57" t="s">
        <v>138</v>
      </c>
      <c r="B97" s="52" t="n">
        <v>7687</v>
      </c>
      <c r="C97" s="52" t="n">
        <f aca="false">0.6*AE97</f>
        <v>4821.6</v>
      </c>
      <c r="D97" s="52" t="n">
        <v>346</v>
      </c>
      <c r="E97" s="52" t="n">
        <v>215</v>
      </c>
      <c r="F97" s="52"/>
      <c r="G97" s="52"/>
      <c r="H97" s="52"/>
      <c r="I97" s="52"/>
      <c r="J97" s="52"/>
      <c r="K97" s="52"/>
      <c r="L97" s="52"/>
      <c r="M97" s="52"/>
      <c r="N97" s="80"/>
      <c r="O97" s="80"/>
      <c r="P97" s="52" t="n">
        <v>11695</v>
      </c>
      <c r="Q97" s="52" t="n">
        <f aca="false">0.4*AE97</f>
        <v>3214.4</v>
      </c>
      <c r="R97" s="52" t="n">
        <v>1589</v>
      </c>
      <c r="S97" s="52" t="n">
        <v>403</v>
      </c>
      <c r="T97" s="52"/>
      <c r="U97" s="52"/>
      <c r="V97" s="52"/>
      <c r="W97" s="52"/>
      <c r="X97" s="52"/>
      <c r="Y97" s="52"/>
      <c r="Z97" s="52"/>
      <c r="AA97" s="80"/>
      <c r="AB97" s="81"/>
      <c r="AC97" s="52" t="n">
        <f aca="false">SUM(B97:M97)</f>
        <v>13069.6</v>
      </c>
      <c r="AD97" s="75"/>
      <c r="AE97" s="52" t="n">
        <v>8036</v>
      </c>
    </row>
    <row r="98" customFormat="false" ht="14.65" hidden="false" customHeight="false" outlineLevel="0" collapsed="false">
      <c r="A98" s="56" t="s">
        <v>139</v>
      </c>
      <c r="B98" s="52" t="n">
        <v>17178</v>
      </c>
      <c r="C98" s="52" t="n">
        <f aca="false">0.6*AE98</f>
        <v>5518.2</v>
      </c>
      <c r="D98" s="52" t="n">
        <v>563</v>
      </c>
      <c r="E98" s="52" t="n">
        <v>209</v>
      </c>
      <c r="F98" s="52"/>
      <c r="G98" s="52"/>
      <c r="H98" s="52"/>
      <c r="I98" s="52"/>
      <c r="J98" s="52"/>
      <c r="K98" s="52"/>
      <c r="L98" s="52"/>
      <c r="M98" s="52"/>
      <c r="N98" s="80"/>
      <c r="O98" s="80"/>
      <c r="P98" s="52" t="n">
        <v>11521</v>
      </c>
      <c r="Q98" s="52" t="n">
        <f aca="false">0.4*AE98</f>
        <v>3678.8</v>
      </c>
      <c r="R98" s="52" t="n">
        <v>2833</v>
      </c>
      <c r="S98" s="52" t="n">
        <v>236</v>
      </c>
      <c r="T98" s="52"/>
      <c r="U98" s="52"/>
      <c r="V98" s="52"/>
      <c r="W98" s="52"/>
      <c r="X98" s="52"/>
      <c r="Y98" s="52"/>
      <c r="Z98" s="52"/>
      <c r="AA98" s="80"/>
      <c r="AB98" s="81"/>
      <c r="AC98" s="52" t="n">
        <f aca="false">SUM(B98:M98)</f>
        <v>23468.2</v>
      </c>
      <c r="AD98" s="75"/>
      <c r="AE98" s="52" t="n">
        <v>9197</v>
      </c>
    </row>
    <row r="99" customFormat="false" ht="14.65" hidden="false" customHeight="false" outlineLevel="0" collapsed="false">
      <c r="A99" s="57" t="s">
        <v>140</v>
      </c>
      <c r="B99" s="52" t="n">
        <v>8888</v>
      </c>
      <c r="C99" s="52" t="n">
        <f aca="false">0.6*AE99</f>
        <v>1911.6</v>
      </c>
      <c r="D99" s="52"/>
      <c r="E99" s="52"/>
      <c r="F99" s="52"/>
      <c r="G99" s="52" t="n">
        <v>219</v>
      </c>
      <c r="H99" s="52"/>
      <c r="I99" s="52"/>
      <c r="J99" s="52"/>
      <c r="K99" s="52"/>
      <c r="L99" s="52"/>
      <c r="M99" s="52"/>
      <c r="N99" s="80"/>
      <c r="O99" s="80"/>
      <c r="P99" s="52" t="n">
        <v>12028</v>
      </c>
      <c r="Q99" s="52" t="n">
        <f aca="false">0.4*AE99</f>
        <v>1274.4</v>
      </c>
      <c r="R99" s="52" t="n">
        <v>4851</v>
      </c>
      <c r="S99" s="52" t="n">
        <v>327</v>
      </c>
      <c r="T99" s="52" t="n">
        <v>138</v>
      </c>
      <c r="U99" s="52"/>
      <c r="V99" s="52"/>
      <c r="W99" s="52"/>
      <c r="X99" s="52"/>
      <c r="Y99" s="52"/>
      <c r="Z99" s="52"/>
      <c r="AA99" s="80"/>
      <c r="AB99" s="81"/>
      <c r="AC99" s="52" t="n">
        <f aca="false">SUM(B99:M99)</f>
        <v>11018.6</v>
      </c>
      <c r="AD99" s="75"/>
      <c r="AE99" s="52" t="n">
        <v>3186</v>
      </c>
    </row>
    <row r="100" customFormat="false" ht="14.65" hidden="false" customHeight="false" outlineLevel="0" collapsed="false">
      <c r="A100" s="56" t="s">
        <v>141</v>
      </c>
      <c r="B100" s="52" t="n">
        <v>18086</v>
      </c>
      <c r="C100" s="52" t="n">
        <f aca="false">0.6*AE100</f>
        <v>3476.4</v>
      </c>
      <c r="D100" s="52"/>
      <c r="E100" s="52"/>
      <c r="F100" s="52"/>
      <c r="G100" s="52"/>
      <c r="H100" s="52"/>
      <c r="I100" s="52" t="n">
        <v>354</v>
      </c>
      <c r="J100" s="52"/>
      <c r="K100" s="52"/>
      <c r="L100" s="52"/>
      <c r="M100" s="52"/>
      <c r="N100" s="80"/>
      <c r="O100" s="80"/>
      <c r="P100" s="52" t="n">
        <v>8378</v>
      </c>
      <c r="Q100" s="52" t="n">
        <f aca="false">0.4*AE100</f>
        <v>2317.6</v>
      </c>
      <c r="R100" s="52" t="n">
        <v>2129</v>
      </c>
      <c r="S100" s="52" t="n">
        <v>245</v>
      </c>
      <c r="T100" s="52"/>
      <c r="U100" s="52"/>
      <c r="V100" s="52"/>
      <c r="W100" s="52"/>
      <c r="X100" s="52"/>
      <c r="Y100" s="52"/>
      <c r="Z100" s="52"/>
      <c r="AA100" s="80"/>
      <c r="AB100" s="81"/>
      <c r="AC100" s="52" t="n">
        <f aca="false">SUM(B100:M100)</f>
        <v>21916.4</v>
      </c>
      <c r="AD100" s="75"/>
      <c r="AE100" s="52" t="n">
        <v>5794</v>
      </c>
    </row>
    <row r="101" customFormat="false" ht="14.65" hidden="false" customHeight="false" outlineLevel="0" collapsed="false">
      <c r="A101" s="56" t="s">
        <v>142</v>
      </c>
      <c r="B101" s="52" t="n">
        <v>36763</v>
      </c>
      <c r="C101" s="52" t="n">
        <f aca="false">0.6*AE101</f>
        <v>1296.6</v>
      </c>
      <c r="D101" s="52" t="n">
        <v>607</v>
      </c>
      <c r="E101" s="52" t="n">
        <v>146</v>
      </c>
      <c r="F101" s="52"/>
      <c r="G101" s="52"/>
      <c r="H101" s="52"/>
      <c r="I101" s="52"/>
      <c r="J101" s="52"/>
      <c r="K101" s="52"/>
      <c r="L101" s="52"/>
      <c r="M101" s="52"/>
      <c r="N101" s="80"/>
      <c r="O101" s="80"/>
      <c r="P101" s="52" t="n">
        <v>1557</v>
      </c>
      <c r="Q101" s="52" t="n">
        <f aca="false">0.4*AE101</f>
        <v>864.4</v>
      </c>
      <c r="R101" s="52" t="n">
        <v>794</v>
      </c>
      <c r="S101" s="52" t="n">
        <v>96</v>
      </c>
      <c r="T101" s="52"/>
      <c r="U101" s="52"/>
      <c r="V101" s="52"/>
      <c r="W101" s="52"/>
      <c r="X101" s="52"/>
      <c r="Y101" s="52"/>
      <c r="Z101" s="52"/>
      <c r="AA101" s="80"/>
      <c r="AB101" s="81"/>
      <c r="AC101" s="52" t="n">
        <f aca="false">SUM(B101:M101)</f>
        <v>38812.6</v>
      </c>
      <c r="AD101" s="75"/>
      <c r="AE101" s="52" t="n">
        <v>2161</v>
      </c>
    </row>
    <row r="102" customFormat="false" ht="14.65" hidden="false" customHeight="false" outlineLevel="0" collapsed="false">
      <c r="A102" s="57" t="s">
        <v>143</v>
      </c>
      <c r="B102" s="52" t="n">
        <v>17816</v>
      </c>
      <c r="C102" s="52" t="n">
        <f aca="false">0.6*AE102</f>
        <v>1343.4</v>
      </c>
      <c r="D102" s="52"/>
      <c r="E102" s="52"/>
      <c r="F102" s="52"/>
      <c r="G102" s="52"/>
      <c r="H102" s="52"/>
      <c r="I102" s="52" t="n">
        <v>237</v>
      </c>
      <c r="J102" s="52"/>
      <c r="K102" s="52"/>
      <c r="L102" s="52"/>
      <c r="M102" s="52"/>
      <c r="N102" s="80"/>
      <c r="O102" s="80"/>
      <c r="P102" s="52" t="n">
        <v>10764</v>
      </c>
      <c r="Q102" s="52" t="n">
        <f aca="false">0.4*AE102</f>
        <v>895.6</v>
      </c>
      <c r="R102" s="52" t="n">
        <v>1018</v>
      </c>
      <c r="S102" s="52" t="n">
        <v>218</v>
      </c>
      <c r="T102" s="52"/>
      <c r="U102" s="52"/>
      <c r="V102" s="52"/>
      <c r="W102" s="52"/>
      <c r="X102" s="52"/>
      <c r="Y102" s="52"/>
      <c r="Z102" s="52"/>
      <c r="AA102" s="80"/>
      <c r="AB102" s="81"/>
      <c r="AC102" s="52" t="n">
        <f aca="false">SUM(B102:M102)</f>
        <v>19396.4</v>
      </c>
      <c r="AD102" s="75"/>
      <c r="AE102" s="52" t="n">
        <v>2239</v>
      </c>
    </row>
    <row r="103" customFormat="false" ht="14.65" hidden="false" customHeight="false" outlineLevel="0" collapsed="false">
      <c r="A103" s="57" t="s">
        <v>144</v>
      </c>
      <c r="B103" s="52" t="n">
        <v>11114</v>
      </c>
      <c r="C103" s="52" t="n">
        <f aca="false">0.6*AE103</f>
        <v>3151.2</v>
      </c>
      <c r="D103" s="52" t="n">
        <v>488</v>
      </c>
      <c r="E103" s="52"/>
      <c r="F103" s="52"/>
      <c r="G103" s="52"/>
      <c r="H103" s="52" t="n">
        <v>78</v>
      </c>
      <c r="I103" s="52"/>
      <c r="J103" s="52"/>
      <c r="K103" s="52"/>
      <c r="L103" s="52"/>
      <c r="M103" s="52"/>
      <c r="N103" s="80"/>
      <c r="O103" s="80"/>
      <c r="P103" s="52" t="n">
        <v>12712</v>
      </c>
      <c r="Q103" s="52" t="n">
        <f aca="false">0.4*AE103</f>
        <v>2100.8</v>
      </c>
      <c r="R103" s="52" t="n">
        <v>6930</v>
      </c>
      <c r="S103" s="52" t="n">
        <v>321</v>
      </c>
      <c r="T103" s="52" t="n">
        <v>200</v>
      </c>
      <c r="U103" s="52"/>
      <c r="V103" s="52"/>
      <c r="W103" s="52"/>
      <c r="X103" s="52"/>
      <c r="Y103" s="52"/>
      <c r="Z103" s="52"/>
      <c r="AA103" s="80"/>
      <c r="AB103" s="81"/>
      <c r="AC103" s="52" t="n">
        <f aca="false">SUM(B103:M103)</f>
        <v>14831.2</v>
      </c>
      <c r="AD103" s="75"/>
      <c r="AE103" s="52" t="n">
        <v>5252</v>
      </c>
    </row>
    <row r="104" customFormat="false" ht="14.65" hidden="false" customHeight="false" outlineLevel="0" collapsed="false">
      <c r="A104" s="57" t="s">
        <v>145</v>
      </c>
      <c r="B104" s="52" t="n">
        <v>6911</v>
      </c>
      <c r="C104" s="52" t="n">
        <f aca="false">0.6*AE104</f>
        <v>8800.2</v>
      </c>
      <c r="D104" s="52"/>
      <c r="E104" s="52"/>
      <c r="F104" s="52"/>
      <c r="G104" s="52"/>
      <c r="H104" s="52"/>
      <c r="I104" s="52"/>
      <c r="J104" s="52"/>
      <c r="K104" s="52"/>
      <c r="L104" s="52"/>
      <c r="M104" s="52"/>
      <c r="N104" s="80"/>
      <c r="O104" s="80"/>
      <c r="P104" s="52" t="n">
        <v>15480</v>
      </c>
      <c r="Q104" s="52" t="n">
        <f aca="false">0.4*AE104</f>
        <v>5866.8</v>
      </c>
      <c r="R104" s="52" t="n">
        <v>2548</v>
      </c>
      <c r="S104" s="52" t="n">
        <v>362</v>
      </c>
      <c r="T104" s="52"/>
      <c r="U104" s="52"/>
      <c r="V104" s="52"/>
      <c r="W104" s="52"/>
      <c r="X104" s="52"/>
      <c r="Y104" s="52"/>
      <c r="Z104" s="52"/>
      <c r="AA104" s="80"/>
      <c r="AB104" s="81"/>
      <c r="AC104" s="52" t="n">
        <f aca="false">SUM(B104:M104)</f>
        <v>15711.2</v>
      </c>
      <c r="AD104" s="75"/>
      <c r="AE104" s="52" t="n">
        <v>14667</v>
      </c>
    </row>
    <row r="105" customFormat="false" ht="14.65" hidden="false" customHeight="false" outlineLevel="0" collapsed="false">
      <c r="A105" s="57" t="s">
        <v>146</v>
      </c>
      <c r="B105" s="52" t="n">
        <v>10644</v>
      </c>
      <c r="C105" s="52" t="n">
        <f aca="false">0.6*AE105</f>
        <v>2903.4</v>
      </c>
      <c r="D105" s="52"/>
      <c r="E105" s="52"/>
      <c r="F105" s="52"/>
      <c r="G105" s="52"/>
      <c r="H105" s="52"/>
      <c r="I105" s="52"/>
      <c r="J105" s="52"/>
      <c r="K105" s="52"/>
      <c r="L105" s="52"/>
      <c r="M105" s="52"/>
      <c r="N105" s="80"/>
      <c r="O105" s="80"/>
      <c r="P105" s="52" t="n">
        <v>9034</v>
      </c>
      <c r="Q105" s="52" t="n">
        <f aca="false">0.4*AE105</f>
        <v>1935.6</v>
      </c>
      <c r="R105" s="52" t="n">
        <v>3239</v>
      </c>
      <c r="S105" s="52" t="n">
        <v>269</v>
      </c>
      <c r="T105" s="52"/>
      <c r="U105" s="52"/>
      <c r="V105" s="52"/>
      <c r="W105" s="52"/>
      <c r="X105" s="52"/>
      <c r="Y105" s="52"/>
      <c r="Z105" s="52"/>
      <c r="AA105" s="80"/>
      <c r="AB105" s="81"/>
      <c r="AC105" s="52" t="n">
        <f aca="false">SUM(B105:M105)</f>
        <v>13547.4</v>
      </c>
      <c r="AD105" s="75"/>
      <c r="AE105" s="52" t="n">
        <v>4839</v>
      </c>
    </row>
    <row r="106" customFormat="false" ht="14.65" hidden="false" customHeight="false" outlineLevel="0" collapsed="false">
      <c r="A106" s="57" t="s">
        <v>147</v>
      </c>
      <c r="B106" s="52" t="n">
        <v>14899</v>
      </c>
      <c r="C106" s="52" t="n">
        <f aca="false">0.6*AE106</f>
        <v>3964.2</v>
      </c>
      <c r="D106" s="52" t="n">
        <v>478</v>
      </c>
      <c r="E106" s="52" t="n">
        <v>181</v>
      </c>
      <c r="F106" s="52"/>
      <c r="G106" s="52"/>
      <c r="H106" s="52"/>
      <c r="I106" s="52"/>
      <c r="J106" s="52"/>
      <c r="K106" s="52"/>
      <c r="L106" s="52"/>
      <c r="M106" s="52"/>
      <c r="N106" s="80"/>
      <c r="O106" s="80"/>
      <c r="P106" s="52" t="n">
        <v>12725</v>
      </c>
      <c r="Q106" s="52" t="n">
        <f aca="false">0.4*AE106</f>
        <v>2642.8</v>
      </c>
      <c r="R106" s="52" t="n">
        <v>3136</v>
      </c>
      <c r="S106" s="52" t="n">
        <v>265</v>
      </c>
      <c r="T106" s="52" t="n">
        <v>292</v>
      </c>
      <c r="U106" s="52"/>
      <c r="V106" s="52"/>
      <c r="W106" s="52" t="n">
        <v>82</v>
      </c>
      <c r="X106" s="52"/>
      <c r="Y106" s="52"/>
      <c r="Z106" s="52"/>
      <c r="AA106" s="80"/>
      <c r="AB106" s="81"/>
      <c r="AC106" s="52" t="n">
        <f aca="false">SUM(B106:M106)</f>
        <v>19522.2</v>
      </c>
      <c r="AD106" s="75"/>
      <c r="AE106" s="52" t="n">
        <v>6607</v>
      </c>
    </row>
    <row r="107" customFormat="false" ht="14.65" hidden="false" customHeight="false" outlineLevel="0" collapsed="false">
      <c r="A107" s="56" t="s">
        <v>148</v>
      </c>
      <c r="B107" s="52" t="n">
        <v>19795</v>
      </c>
      <c r="C107" s="52" t="n">
        <f aca="false">0.6*AE107</f>
        <v>2530.8</v>
      </c>
      <c r="D107" s="52" t="n">
        <v>700</v>
      </c>
      <c r="E107" s="52"/>
      <c r="F107" s="52"/>
      <c r="G107" s="52" t="n">
        <v>293</v>
      </c>
      <c r="H107" s="52"/>
      <c r="I107" s="52"/>
      <c r="J107" s="52"/>
      <c r="K107" s="52"/>
      <c r="L107" s="52"/>
      <c r="M107" s="52"/>
      <c r="N107" s="80"/>
      <c r="O107" s="80"/>
      <c r="P107" s="52" t="n">
        <v>8255</v>
      </c>
      <c r="Q107" s="52" t="n">
        <f aca="false">0.4*AE107</f>
        <v>1687.2</v>
      </c>
      <c r="R107" s="52" t="n">
        <v>4029</v>
      </c>
      <c r="S107" s="52" t="n">
        <v>225</v>
      </c>
      <c r="T107" s="52" t="n">
        <v>174</v>
      </c>
      <c r="U107" s="52"/>
      <c r="V107" s="52"/>
      <c r="W107" s="52"/>
      <c r="X107" s="52"/>
      <c r="Y107" s="52"/>
      <c r="Z107" s="52"/>
      <c r="AA107" s="80"/>
      <c r="AB107" s="81"/>
      <c r="AC107" s="52" t="n">
        <f aca="false">SUM(B107:M107)</f>
        <v>23318.8</v>
      </c>
      <c r="AD107" s="75"/>
      <c r="AE107" s="52" t="n">
        <v>4218</v>
      </c>
    </row>
    <row r="108" customFormat="false" ht="14.65" hidden="false" customHeight="false" outlineLevel="0" collapsed="false">
      <c r="A108" s="57" t="s">
        <v>149</v>
      </c>
      <c r="B108" s="52" t="n">
        <v>11701</v>
      </c>
      <c r="C108" s="52" t="n">
        <f aca="false">0.6*AE108</f>
        <v>7947</v>
      </c>
      <c r="D108" s="52"/>
      <c r="E108" s="52" t="n">
        <v>304</v>
      </c>
      <c r="F108" s="52"/>
      <c r="G108" s="52"/>
      <c r="H108" s="52"/>
      <c r="I108" s="52"/>
      <c r="J108" s="52"/>
      <c r="K108" s="52"/>
      <c r="L108" s="52"/>
      <c r="M108" s="52"/>
      <c r="N108" s="80"/>
      <c r="O108" s="80"/>
      <c r="P108" s="52" t="n">
        <v>12023</v>
      </c>
      <c r="Q108" s="52" t="n">
        <f aca="false">0.4*AE108</f>
        <v>5298</v>
      </c>
      <c r="R108" s="52" t="n">
        <v>2806</v>
      </c>
      <c r="S108" s="52" t="n">
        <v>374</v>
      </c>
      <c r="T108" s="52"/>
      <c r="U108" s="52"/>
      <c r="V108" s="52"/>
      <c r="W108" s="52"/>
      <c r="X108" s="52"/>
      <c r="Y108" s="52"/>
      <c r="Z108" s="52"/>
      <c r="AA108" s="80"/>
      <c r="AB108" s="81"/>
      <c r="AC108" s="52" t="n">
        <f aca="false">SUM(B108:M108)</f>
        <v>19952</v>
      </c>
      <c r="AD108" s="75"/>
      <c r="AE108" s="52" t="n">
        <v>13245</v>
      </c>
    </row>
    <row r="109" customFormat="false" ht="14.65" hidden="false" customHeight="false" outlineLevel="0" collapsed="false">
      <c r="A109" s="57" t="s">
        <v>150</v>
      </c>
      <c r="B109" s="52" t="n">
        <v>11845</v>
      </c>
      <c r="C109" s="52" t="n">
        <f aca="false">0.6*AE109</f>
        <v>7753.8</v>
      </c>
      <c r="D109" s="52"/>
      <c r="E109" s="52" t="n">
        <v>243</v>
      </c>
      <c r="F109" s="52"/>
      <c r="G109" s="52"/>
      <c r="H109" s="52"/>
      <c r="I109" s="52"/>
      <c r="J109" s="52"/>
      <c r="K109" s="52"/>
      <c r="L109" s="52"/>
      <c r="M109" s="52"/>
      <c r="N109" s="80"/>
      <c r="O109" s="80"/>
      <c r="P109" s="52" t="n">
        <v>13486</v>
      </c>
      <c r="Q109" s="52" t="n">
        <f aca="false">0.4*AE109</f>
        <v>5169.2</v>
      </c>
      <c r="R109" s="52" t="n">
        <v>2693</v>
      </c>
      <c r="S109" s="52" t="n">
        <v>386</v>
      </c>
      <c r="T109" s="52"/>
      <c r="U109" s="52"/>
      <c r="V109" s="52"/>
      <c r="W109" s="52"/>
      <c r="X109" s="52"/>
      <c r="Y109" s="52"/>
      <c r="Z109" s="52"/>
      <c r="AA109" s="80"/>
      <c r="AB109" s="81"/>
      <c r="AC109" s="52" t="n">
        <f aca="false">SUM(B109:M109)</f>
        <v>19841.8</v>
      </c>
      <c r="AD109" s="75"/>
      <c r="AE109" s="52" t="n">
        <v>12923</v>
      </c>
    </row>
    <row r="110" customFormat="false" ht="14.65" hidden="false" customHeight="false" outlineLevel="0" collapsed="false">
      <c r="A110" s="58" t="s">
        <v>151</v>
      </c>
      <c r="B110" s="52" t="n">
        <v>7400</v>
      </c>
      <c r="C110" s="52" t="n">
        <f aca="false">0.6*AE110</f>
        <v>7011</v>
      </c>
      <c r="D110" s="52"/>
      <c r="E110" s="52" t="n">
        <v>151</v>
      </c>
      <c r="F110" s="52"/>
      <c r="G110" s="52"/>
      <c r="H110" s="52"/>
      <c r="I110" s="52"/>
      <c r="J110" s="52"/>
      <c r="K110" s="52"/>
      <c r="L110" s="52"/>
      <c r="M110" s="52"/>
      <c r="N110" s="80"/>
      <c r="O110" s="80"/>
      <c r="P110" s="52" t="n">
        <v>13647</v>
      </c>
      <c r="Q110" s="52" t="n">
        <f aca="false">0.4*AE110</f>
        <v>4674</v>
      </c>
      <c r="R110" s="52" t="n">
        <v>3991</v>
      </c>
      <c r="S110" s="52" t="n">
        <v>200</v>
      </c>
      <c r="T110" s="52"/>
      <c r="U110" s="52"/>
      <c r="V110" s="52"/>
      <c r="W110" s="52"/>
      <c r="X110" s="52"/>
      <c r="Y110" s="52"/>
      <c r="Z110" s="52"/>
      <c r="AA110" s="80"/>
      <c r="AB110" s="81"/>
      <c r="AC110" s="52" t="n">
        <f aca="false">SUM(B110:M110)</f>
        <v>14562</v>
      </c>
      <c r="AD110" s="75"/>
      <c r="AE110" s="52" t="n">
        <v>11685</v>
      </c>
    </row>
    <row r="111" customFormat="false" ht="14.65" hidden="false" customHeight="false" outlineLevel="0" collapsed="false">
      <c r="A111" s="56" t="s">
        <v>152</v>
      </c>
      <c r="B111" s="52" t="n">
        <v>31454</v>
      </c>
      <c r="C111" s="52" t="n">
        <f aca="false">0.6*AE111</f>
        <v>0</v>
      </c>
      <c r="D111" s="52" t="n">
        <v>796</v>
      </c>
      <c r="E111" s="52" t="n">
        <v>420</v>
      </c>
      <c r="F111" s="52"/>
      <c r="G111" s="52"/>
      <c r="H111" s="52" t="n">
        <v>115</v>
      </c>
      <c r="I111" s="52"/>
      <c r="J111" s="52"/>
      <c r="K111" s="52"/>
      <c r="L111" s="52"/>
      <c r="M111" s="52"/>
      <c r="N111" s="80"/>
      <c r="O111" s="80"/>
      <c r="P111" s="52" t="n">
        <v>3106</v>
      </c>
      <c r="Q111" s="52" t="n">
        <f aca="false">0.4*AE111</f>
        <v>0</v>
      </c>
      <c r="R111" s="52" t="n">
        <v>2100</v>
      </c>
      <c r="S111" s="52" t="n">
        <v>236</v>
      </c>
      <c r="T111" s="52"/>
      <c r="U111" s="52"/>
      <c r="V111" s="52"/>
      <c r="W111" s="52"/>
      <c r="X111" s="52"/>
      <c r="Y111" s="52"/>
      <c r="Z111" s="52"/>
      <c r="AA111" s="80"/>
      <c r="AB111" s="81"/>
      <c r="AC111" s="52" t="n">
        <f aca="false">SUM(B111:M111)</f>
        <v>32785</v>
      </c>
      <c r="AD111" s="75"/>
      <c r="AE111" s="52"/>
    </row>
    <row r="112" customFormat="false" ht="14.65" hidden="false" customHeight="false" outlineLevel="0" collapsed="false">
      <c r="A112" s="57" t="s">
        <v>153</v>
      </c>
      <c r="B112" s="52" t="n">
        <v>8244</v>
      </c>
      <c r="C112" s="52" t="n">
        <f aca="false">0.6*AE112</f>
        <v>4189.2</v>
      </c>
      <c r="D112" s="52"/>
      <c r="E112" s="52" t="n">
        <v>268</v>
      </c>
      <c r="F112" s="52"/>
      <c r="G112" s="52"/>
      <c r="H112" s="52"/>
      <c r="I112" s="52"/>
      <c r="J112" s="52"/>
      <c r="K112" s="52"/>
      <c r="L112" s="52"/>
      <c r="M112" s="52"/>
      <c r="N112" s="80"/>
      <c r="O112" s="80"/>
      <c r="P112" s="52" t="n">
        <v>7591</v>
      </c>
      <c r="Q112" s="52" t="n">
        <f aca="false">0.4*AE112</f>
        <v>2792.8</v>
      </c>
      <c r="R112" s="52" t="n">
        <v>1304</v>
      </c>
      <c r="S112" s="52" t="n">
        <v>152</v>
      </c>
      <c r="T112" s="52"/>
      <c r="U112" s="52"/>
      <c r="V112" s="52"/>
      <c r="W112" s="52"/>
      <c r="X112" s="52"/>
      <c r="Y112" s="52"/>
      <c r="Z112" s="52"/>
      <c r="AA112" s="80"/>
      <c r="AB112" s="81"/>
      <c r="AC112" s="52" t="n">
        <f aca="false">SUM(B112:M112)</f>
        <v>12701.2</v>
      </c>
      <c r="AD112" s="75"/>
      <c r="AE112" s="52" t="n">
        <v>6982</v>
      </c>
    </row>
    <row r="113" customFormat="false" ht="14.65" hidden="false" customHeight="false" outlineLevel="0" collapsed="false">
      <c r="A113" s="57" t="s">
        <v>154</v>
      </c>
      <c r="B113" s="52" t="n">
        <v>8346</v>
      </c>
      <c r="C113" s="52" t="n">
        <f aca="false">0.6*AE113</f>
        <v>1418.4</v>
      </c>
      <c r="D113" s="52" t="n">
        <v>393</v>
      </c>
      <c r="E113" s="52"/>
      <c r="F113" s="52"/>
      <c r="G113" s="52"/>
      <c r="H113" s="52" t="n">
        <v>47</v>
      </c>
      <c r="I113" s="52"/>
      <c r="J113" s="52"/>
      <c r="K113" s="52"/>
      <c r="L113" s="52"/>
      <c r="M113" s="52"/>
      <c r="N113" s="80"/>
      <c r="O113" s="80"/>
      <c r="P113" s="52" t="n">
        <v>7612</v>
      </c>
      <c r="Q113" s="52" t="n">
        <f aca="false">0.4*AE113</f>
        <v>945.6</v>
      </c>
      <c r="R113" s="52" t="n">
        <v>8437</v>
      </c>
      <c r="S113" s="52" t="n">
        <v>210</v>
      </c>
      <c r="T113" s="52" t="n">
        <v>164</v>
      </c>
      <c r="U113" s="52"/>
      <c r="V113" s="52"/>
      <c r="W113" s="52"/>
      <c r="X113" s="52"/>
      <c r="Y113" s="52"/>
      <c r="Z113" s="52"/>
      <c r="AA113" s="80"/>
      <c r="AB113" s="81"/>
      <c r="AC113" s="52" t="n">
        <f aca="false">SUM(B113:M113)</f>
        <v>10204.4</v>
      </c>
      <c r="AD113" s="75"/>
      <c r="AE113" s="52" t="n">
        <v>2364</v>
      </c>
    </row>
    <row r="114" customFormat="false" ht="14.65" hidden="false" customHeight="false" outlineLevel="0" collapsed="false">
      <c r="A114" s="57" t="s">
        <v>155</v>
      </c>
      <c r="B114" s="52" t="n">
        <v>16520</v>
      </c>
      <c r="C114" s="52" t="n">
        <f aca="false">0.6*AE114</f>
        <v>5647.8</v>
      </c>
      <c r="D114" s="52"/>
      <c r="E114" s="52"/>
      <c r="F114" s="52"/>
      <c r="G114" s="52"/>
      <c r="H114" s="52"/>
      <c r="I114" s="52"/>
      <c r="J114" s="52"/>
      <c r="K114" s="52"/>
      <c r="L114" s="52"/>
      <c r="M114" s="52"/>
      <c r="N114" s="80"/>
      <c r="O114" s="80"/>
      <c r="P114" s="52" t="n">
        <v>10681</v>
      </c>
      <c r="Q114" s="52" t="n">
        <f aca="false">0.4*AE114</f>
        <v>3765.2</v>
      </c>
      <c r="R114" s="52" t="n">
        <v>2262</v>
      </c>
      <c r="S114" s="52" t="n">
        <v>269</v>
      </c>
      <c r="T114" s="52"/>
      <c r="U114" s="52"/>
      <c r="V114" s="52"/>
      <c r="W114" s="52"/>
      <c r="X114" s="52"/>
      <c r="Y114" s="52"/>
      <c r="Z114" s="52"/>
      <c r="AA114" s="80"/>
      <c r="AB114" s="81"/>
      <c r="AC114" s="52" t="n">
        <f aca="false">SUM(B114:M114)</f>
        <v>22167.8</v>
      </c>
      <c r="AD114" s="75"/>
      <c r="AE114" s="52" t="n">
        <v>9413</v>
      </c>
    </row>
    <row r="115" customFormat="false" ht="14.65" hidden="false" customHeight="false" outlineLevel="0" collapsed="false">
      <c r="A115" s="57" t="s">
        <v>156</v>
      </c>
      <c r="B115" s="52" t="n">
        <v>7301</v>
      </c>
      <c r="C115" s="52" t="n">
        <f aca="false">0.6*AE115</f>
        <v>5488.2</v>
      </c>
      <c r="D115" s="52"/>
      <c r="E115" s="52" t="n">
        <v>213</v>
      </c>
      <c r="F115" s="52"/>
      <c r="G115" s="52"/>
      <c r="H115" s="52" t="n">
        <v>116</v>
      </c>
      <c r="I115" s="52"/>
      <c r="J115" s="52"/>
      <c r="K115" s="52"/>
      <c r="L115" s="52"/>
      <c r="M115" s="52"/>
      <c r="N115" s="80"/>
      <c r="O115" s="80"/>
      <c r="P115" s="52" t="n">
        <v>10096</v>
      </c>
      <c r="Q115" s="52" t="n">
        <f aca="false">0.4*AE115</f>
        <v>3658.8</v>
      </c>
      <c r="R115" s="52" t="n">
        <v>1650</v>
      </c>
      <c r="S115" s="52" t="n">
        <v>271</v>
      </c>
      <c r="T115" s="52"/>
      <c r="U115" s="52"/>
      <c r="V115" s="52"/>
      <c r="W115" s="52"/>
      <c r="X115" s="52"/>
      <c r="Y115" s="52"/>
      <c r="Z115" s="52"/>
      <c r="AA115" s="80"/>
      <c r="AB115" s="81"/>
      <c r="AC115" s="52" t="n">
        <f aca="false">SUM(B115:M115)</f>
        <v>13118.2</v>
      </c>
      <c r="AD115" s="75"/>
      <c r="AE115" s="52" t="n">
        <v>9147</v>
      </c>
    </row>
    <row r="116" customFormat="false" ht="14.65" hidden="false" customHeight="false" outlineLevel="0" collapsed="false">
      <c r="A116" s="57" t="s">
        <v>157</v>
      </c>
      <c r="B116" s="52" t="n">
        <v>12380</v>
      </c>
      <c r="C116" s="52" t="n">
        <f aca="false">0.6*AE116</f>
        <v>3403.2</v>
      </c>
      <c r="D116" s="52" t="n">
        <v>328</v>
      </c>
      <c r="E116" s="52" t="n">
        <v>181</v>
      </c>
      <c r="F116" s="52" t="n">
        <v>48</v>
      </c>
      <c r="G116" s="52"/>
      <c r="H116" s="52"/>
      <c r="I116" s="52"/>
      <c r="J116" s="52"/>
      <c r="K116" s="52"/>
      <c r="L116" s="52"/>
      <c r="M116" s="52"/>
      <c r="N116" s="80"/>
      <c r="O116" s="80"/>
      <c r="P116" s="52" t="n">
        <v>10525</v>
      </c>
      <c r="Q116" s="52" t="n">
        <f aca="false">0.4*AE116</f>
        <v>2268.8</v>
      </c>
      <c r="R116" s="52" t="n">
        <v>4393</v>
      </c>
      <c r="S116" s="52" t="n">
        <v>321</v>
      </c>
      <c r="T116" s="52" t="n">
        <v>130</v>
      </c>
      <c r="U116" s="52"/>
      <c r="V116" s="52"/>
      <c r="W116" s="52"/>
      <c r="X116" s="52"/>
      <c r="Y116" s="52"/>
      <c r="Z116" s="52"/>
      <c r="AA116" s="80"/>
      <c r="AB116" s="81"/>
      <c r="AC116" s="52" t="n">
        <f aca="false">SUM(B116:M116)</f>
        <v>16340.2</v>
      </c>
      <c r="AD116" s="75"/>
      <c r="AE116" s="52" t="n">
        <v>5672</v>
      </c>
    </row>
    <row r="117" customFormat="false" ht="14.65" hidden="false" customHeight="false" outlineLevel="0" collapsed="false">
      <c r="A117" s="56" t="s">
        <v>158</v>
      </c>
      <c r="B117" s="52" t="n">
        <v>18925</v>
      </c>
      <c r="C117" s="52" t="n">
        <f aca="false">0.6*AE117</f>
        <v>0</v>
      </c>
      <c r="D117" s="52"/>
      <c r="E117" s="52"/>
      <c r="F117" s="52"/>
      <c r="G117" s="52"/>
      <c r="H117" s="52"/>
      <c r="I117" s="52"/>
      <c r="J117" s="52"/>
      <c r="K117" s="52"/>
      <c r="L117" s="52"/>
      <c r="M117" s="52"/>
      <c r="N117" s="80"/>
      <c r="O117" s="80"/>
      <c r="P117" s="52" t="n">
        <v>11002</v>
      </c>
      <c r="Q117" s="52" t="n">
        <f aca="false">0.4*AE117</f>
        <v>0</v>
      </c>
      <c r="R117" s="52" t="n">
        <v>3425</v>
      </c>
      <c r="S117" s="52" t="n">
        <v>478</v>
      </c>
      <c r="T117" s="52"/>
      <c r="U117" s="52" t="n">
        <v>961</v>
      </c>
      <c r="V117" s="52"/>
      <c r="W117" s="52"/>
      <c r="X117" s="52"/>
      <c r="Y117" s="52"/>
      <c r="Z117" s="52"/>
      <c r="AA117" s="80"/>
      <c r="AB117" s="81"/>
      <c r="AC117" s="52" t="n">
        <f aca="false">SUM(B117:M117)</f>
        <v>18925</v>
      </c>
      <c r="AD117" s="75"/>
      <c r="AE117" s="52"/>
    </row>
    <row r="118" customFormat="false" ht="14.65" hidden="false" customHeight="false" outlineLevel="0" collapsed="false">
      <c r="A118" s="57" t="s">
        <v>159</v>
      </c>
      <c r="B118" s="52" t="n">
        <v>10776</v>
      </c>
      <c r="C118" s="52" t="n">
        <f aca="false">0.6*AE118</f>
        <v>5222.4</v>
      </c>
      <c r="D118" s="52"/>
      <c r="E118" s="52"/>
      <c r="F118" s="52"/>
      <c r="G118" s="52"/>
      <c r="H118" s="52"/>
      <c r="I118" s="52"/>
      <c r="J118" s="52"/>
      <c r="K118" s="52"/>
      <c r="L118" s="52"/>
      <c r="M118" s="52"/>
      <c r="N118" s="80"/>
      <c r="O118" s="80"/>
      <c r="P118" s="52" t="n">
        <v>12148</v>
      </c>
      <c r="Q118" s="52" t="n">
        <f aca="false">0.4*AE118</f>
        <v>3481.6</v>
      </c>
      <c r="R118" s="52" t="n">
        <v>3994</v>
      </c>
      <c r="S118" s="52" t="n">
        <v>320</v>
      </c>
      <c r="T118" s="52"/>
      <c r="U118" s="52"/>
      <c r="V118" s="52"/>
      <c r="W118" s="52"/>
      <c r="X118" s="52"/>
      <c r="Y118" s="52"/>
      <c r="Z118" s="52"/>
      <c r="AA118" s="80"/>
      <c r="AB118" s="81"/>
      <c r="AC118" s="52" t="n">
        <f aca="false">SUM(B118:M118)</f>
        <v>15998.4</v>
      </c>
      <c r="AD118" s="75"/>
      <c r="AE118" s="52" t="n">
        <v>8704</v>
      </c>
    </row>
    <row r="119" customFormat="false" ht="14.65" hidden="false" customHeight="false" outlineLevel="0" collapsed="false">
      <c r="A119" s="57" t="s">
        <v>160</v>
      </c>
      <c r="B119" s="52" t="n">
        <v>10925</v>
      </c>
      <c r="C119" s="52" t="n">
        <f aca="false">0.6*AE119</f>
        <v>3519</v>
      </c>
      <c r="D119" s="52"/>
      <c r="E119" s="52" t="n">
        <v>198</v>
      </c>
      <c r="F119" s="52"/>
      <c r="G119" s="52" t="n">
        <v>385</v>
      </c>
      <c r="H119" s="52"/>
      <c r="I119" s="52" t="n">
        <v>127</v>
      </c>
      <c r="J119" s="52"/>
      <c r="K119" s="52"/>
      <c r="L119" s="52"/>
      <c r="M119" s="52"/>
      <c r="N119" s="80"/>
      <c r="O119" s="80"/>
      <c r="P119" s="52" t="n">
        <v>11376</v>
      </c>
      <c r="Q119" s="52" t="n">
        <f aca="false">0.4*AE119</f>
        <v>2346</v>
      </c>
      <c r="R119" s="52" t="n">
        <v>5495</v>
      </c>
      <c r="S119" s="52" t="n">
        <v>1513</v>
      </c>
      <c r="T119" s="52"/>
      <c r="U119" s="52"/>
      <c r="V119" s="52" t="n">
        <v>49</v>
      </c>
      <c r="W119" s="52"/>
      <c r="X119" s="52"/>
      <c r="Y119" s="52"/>
      <c r="Z119" s="52"/>
      <c r="AA119" s="80"/>
      <c r="AB119" s="81"/>
      <c r="AC119" s="52" t="n">
        <f aca="false">SUM(B119:M119)</f>
        <v>15154</v>
      </c>
      <c r="AD119" s="75"/>
      <c r="AE119" s="52" t="n">
        <v>5865</v>
      </c>
    </row>
    <row r="120" customFormat="false" ht="14.65" hidden="false" customHeight="false" outlineLevel="0" collapsed="false">
      <c r="A120" s="57" t="s">
        <v>161</v>
      </c>
      <c r="B120" s="52" t="n">
        <v>8780</v>
      </c>
      <c r="C120" s="52" t="n">
        <f aca="false">0.6*AE120</f>
        <v>8224.2</v>
      </c>
      <c r="D120" s="52"/>
      <c r="E120" s="52"/>
      <c r="F120" s="52"/>
      <c r="G120" s="52"/>
      <c r="H120" s="52"/>
      <c r="I120" s="52"/>
      <c r="J120" s="52"/>
      <c r="K120" s="52"/>
      <c r="L120" s="52"/>
      <c r="M120" s="52"/>
      <c r="N120" s="80"/>
      <c r="O120" s="80"/>
      <c r="P120" s="52" t="n">
        <v>14450</v>
      </c>
      <c r="Q120" s="52" t="n">
        <f aca="false">0.4*AE120</f>
        <v>5482.8</v>
      </c>
      <c r="R120" s="52" t="n">
        <v>2543</v>
      </c>
      <c r="S120" s="52" t="n">
        <v>411</v>
      </c>
      <c r="T120" s="52"/>
      <c r="U120" s="52"/>
      <c r="V120" s="52"/>
      <c r="W120" s="52"/>
      <c r="X120" s="52"/>
      <c r="Y120" s="52"/>
      <c r="Z120" s="52"/>
      <c r="AA120" s="80"/>
      <c r="AB120" s="81"/>
      <c r="AC120" s="52" t="n">
        <f aca="false">SUM(B120:M120)</f>
        <v>17004.2</v>
      </c>
      <c r="AD120" s="75"/>
      <c r="AE120" s="52" t="n">
        <v>13707</v>
      </c>
    </row>
    <row r="121" customFormat="false" ht="14.65" hidden="false" customHeight="false" outlineLevel="0" collapsed="false">
      <c r="A121" s="56" t="s">
        <v>162</v>
      </c>
      <c r="B121" s="52" t="n">
        <v>11658</v>
      </c>
      <c r="C121" s="52" t="n">
        <f aca="false">0.6*AE121</f>
        <v>3980.4</v>
      </c>
      <c r="D121" s="52"/>
      <c r="E121" s="52" t="n">
        <v>260</v>
      </c>
      <c r="F121" s="52"/>
      <c r="G121" s="52"/>
      <c r="H121" s="52"/>
      <c r="I121" s="52"/>
      <c r="J121" s="52"/>
      <c r="K121" s="52"/>
      <c r="L121" s="52"/>
      <c r="M121" s="52"/>
      <c r="N121" s="80"/>
      <c r="O121" s="80"/>
      <c r="P121" s="52" t="n">
        <v>8452</v>
      </c>
      <c r="Q121" s="52" t="n">
        <f aca="false">0.4*AE121</f>
        <v>2653.6</v>
      </c>
      <c r="R121" s="52" t="n">
        <v>2531</v>
      </c>
      <c r="S121" s="52" t="n">
        <v>238</v>
      </c>
      <c r="T121" s="52"/>
      <c r="U121" s="52"/>
      <c r="V121" s="52"/>
      <c r="W121" s="52"/>
      <c r="X121" s="52"/>
      <c r="Y121" s="52"/>
      <c r="Z121" s="52"/>
      <c r="AA121" s="80"/>
      <c r="AB121" s="81"/>
      <c r="AC121" s="52" t="n">
        <f aca="false">SUM(B121:M121)</f>
        <v>15898.4</v>
      </c>
      <c r="AD121" s="75"/>
      <c r="AE121" s="52" t="n">
        <v>6634</v>
      </c>
    </row>
    <row r="122" customFormat="false" ht="14.65" hidden="false" customHeight="false" outlineLevel="0" collapsed="false">
      <c r="A122" s="57" t="s">
        <v>163</v>
      </c>
      <c r="B122" s="52" t="n">
        <v>4615</v>
      </c>
      <c r="C122" s="52" t="n">
        <f aca="false">0.6*AE122</f>
        <v>1080</v>
      </c>
      <c r="D122" s="52"/>
      <c r="E122" s="52"/>
      <c r="F122" s="52"/>
      <c r="G122" s="52" t="n">
        <v>140</v>
      </c>
      <c r="H122" s="52"/>
      <c r="I122" s="52"/>
      <c r="J122" s="52"/>
      <c r="K122" s="52"/>
      <c r="L122" s="52"/>
      <c r="M122" s="52"/>
      <c r="N122" s="80"/>
      <c r="O122" s="80"/>
      <c r="P122" s="52" t="n">
        <v>3599</v>
      </c>
      <c r="Q122" s="52" t="n">
        <f aca="false">0.4*AE122</f>
        <v>720</v>
      </c>
      <c r="R122" s="52" t="n">
        <v>512</v>
      </c>
      <c r="S122" s="52" t="n">
        <v>235</v>
      </c>
      <c r="T122" s="52"/>
      <c r="U122" s="52"/>
      <c r="V122" s="52"/>
      <c r="W122" s="52"/>
      <c r="X122" s="52"/>
      <c r="Y122" s="52"/>
      <c r="Z122" s="52"/>
      <c r="AA122" s="80"/>
      <c r="AB122" s="81"/>
      <c r="AC122" s="52" t="n">
        <f aca="false">SUM(B122:M122)</f>
        <v>5835</v>
      </c>
      <c r="AD122" s="75"/>
      <c r="AE122" s="52" t="n">
        <v>1800</v>
      </c>
    </row>
    <row r="123" customFormat="false" ht="14.65" hidden="false" customHeight="false" outlineLevel="0" collapsed="false">
      <c r="A123" s="57" t="s">
        <v>164</v>
      </c>
      <c r="B123" s="52" t="n">
        <v>11807</v>
      </c>
      <c r="C123" s="52" t="n">
        <f aca="false">0.6*AE123</f>
        <v>5498.4</v>
      </c>
      <c r="D123" s="52"/>
      <c r="E123" s="52"/>
      <c r="F123" s="52"/>
      <c r="G123" s="52"/>
      <c r="H123" s="52"/>
      <c r="I123" s="52"/>
      <c r="J123" s="52"/>
      <c r="K123" s="52"/>
      <c r="L123" s="52"/>
      <c r="M123" s="52"/>
      <c r="N123" s="80"/>
      <c r="O123" s="80"/>
      <c r="P123" s="52" t="n">
        <v>11983</v>
      </c>
      <c r="Q123" s="52" t="n">
        <f aca="false">0.4*AE123</f>
        <v>3665.6</v>
      </c>
      <c r="R123" s="52" t="n">
        <v>2644</v>
      </c>
      <c r="S123" s="52" t="n">
        <v>280</v>
      </c>
      <c r="T123" s="52" t="n">
        <v>371</v>
      </c>
      <c r="U123" s="52"/>
      <c r="V123" s="52"/>
      <c r="W123" s="52"/>
      <c r="X123" s="52"/>
      <c r="Y123" s="52"/>
      <c r="Z123" s="52"/>
      <c r="AA123" s="80"/>
      <c r="AB123" s="81"/>
      <c r="AC123" s="52" t="n">
        <f aca="false">SUM(B123:M123)</f>
        <v>17305.4</v>
      </c>
      <c r="AD123" s="75"/>
      <c r="AE123" s="52" t="n">
        <v>9164</v>
      </c>
    </row>
    <row r="124" customFormat="false" ht="14.65" hidden="false" customHeight="false" outlineLevel="0" collapsed="false">
      <c r="A124" s="58" t="s">
        <v>165</v>
      </c>
      <c r="B124" s="52" t="n">
        <v>18398</v>
      </c>
      <c r="C124" s="52" t="n">
        <f aca="false">0.6*AE124</f>
        <v>8721</v>
      </c>
      <c r="D124" s="52"/>
      <c r="E124" s="52" t="n">
        <v>564</v>
      </c>
      <c r="F124" s="52"/>
      <c r="G124" s="52"/>
      <c r="H124" s="52"/>
      <c r="I124" s="52"/>
      <c r="J124" s="52"/>
      <c r="K124" s="52"/>
      <c r="L124" s="52"/>
      <c r="M124" s="52"/>
      <c r="N124" s="80"/>
      <c r="O124" s="80"/>
      <c r="P124" s="52" t="n">
        <v>6337</v>
      </c>
      <c r="Q124" s="52" t="n">
        <f aca="false">0.4*AE124</f>
        <v>5814</v>
      </c>
      <c r="R124" s="52" t="n">
        <v>1920</v>
      </c>
      <c r="S124" s="52" t="n">
        <v>400</v>
      </c>
      <c r="T124" s="52"/>
      <c r="U124" s="52"/>
      <c r="V124" s="52"/>
      <c r="W124" s="52"/>
      <c r="X124" s="52"/>
      <c r="Y124" s="52"/>
      <c r="Z124" s="52"/>
      <c r="AA124" s="80"/>
      <c r="AB124" s="81"/>
      <c r="AC124" s="52" t="n">
        <f aca="false">SUM(B124:M124)</f>
        <v>27683</v>
      </c>
      <c r="AD124" s="75"/>
      <c r="AE124" s="52" t="n">
        <v>14535</v>
      </c>
    </row>
    <row r="125" customFormat="false" ht="14.65" hidden="false" customHeight="false" outlineLevel="0" collapsed="false">
      <c r="A125" s="56" t="s">
        <v>166</v>
      </c>
      <c r="B125" s="52" t="n">
        <v>27750</v>
      </c>
      <c r="C125" s="52" t="n">
        <f aca="false">0.6*AE125</f>
        <v>4250.4</v>
      </c>
      <c r="D125" s="52" t="n">
        <v>584</v>
      </c>
      <c r="E125" s="52" t="n">
        <v>196</v>
      </c>
      <c r="F125" s="52"/>
      <c r="G125" s="52"/>
      <c r="H125" s="52"/>
      <c r="I125" s="52"/>
      <c r="J125" s="52" t="n">
        <v>90</v>
      </c>
      <c r="K125" s="52"/>
      <c r="L125" s="52"/>
      <c r="M125" s="52"/>
      <c r="N125" s="80"/>
      <c r="O125" s="80"/>
      <c r="P125" s="52" t="n">
        <v>7238</v>
      </c>
      <c r="Q125" s="52" t="n">
        <f aca="false">0.4*AE125</f>
        <v>2833.6</v>
      </c>
      <c r="R125" s="52" t="n">
        <v>2101</v>
      </c>
      <c r="S125" s="52" t="n">
        <v>115</v>
      </c>
      <c r="T125" s="52"/>
      <c r="U125" s="52" t="n">
        <v>190</v>
      </c>
      <c r="V125" s="52"/>
      <c r="W125" s="52"/>
      <c r="X125" s="52"/>
      <c r="Y125" s="52"/>
      <c r="Z125" s="52"/>
      <c r="AA125" s="80"/>
      <c r="AB125" s="81"/>
      <c r="AC125" s="52" t="n">
        <f aca="false">SUM(B125:M125)</f>
        <v>32870.4</v>
      </c>
      <c r="AD125" s="75"/>
      <c r="AE125" s="52" t="n">
        <v>7084</v>
      </c>
    </row>
    <row r="126" customFormat="false" ht="14.65" hidden="false" customHeight="false" outlineLevel="0" collapsed="false">
      <c r="A126" s="57" t="s">
        <v>167</v>
      </c>
      <c r="B126" s="52" t="n">
        <v>8213</v>
      </c>
      <c r="C126" s="52" t="n">
        <f aca="false">0.6*AE126</f>
        <v>7896</v>
      </c>
      <c r="D126" s="52"/>
      <c r="E126" s="52"/>
      <c r="F126" s="52"/>
      <c r="G126" s="52"/>
      <c r="H126" s="52"/>
      <c r="I126" s="52"/>
      <c r="J126" s="52"/>
      <c r="K126" s="52"/>
      <c r="L126" s="52"/>
      <c r="M126" s="52"/>
      <c r="N126" s="80"/>
      <c r="O126" s="80"/>
      <c r="P126" s="52" t="n">
        <v>18467</v>
      </c>
      <c r="Q126" s="52" t="n">
        <f aca="false">0.4*AE126</f>
        <v>5264</v>
      </c>
      <c r="R126" s="52" t="n">
        <v>3074</v>
      </c>
      <c r="S126" s="52" t="n">
        <v>450</v>
      </c>
      <c r="T126" s="52"/>
      <c r="U126" s="52"/>
      <c r="V126" s="52"/>
      <c r="W126" s="52"/>
      <c r="X126" s="52"/>
      <c r="Y126" s="52"/>
      <c r="Z126" s="52"/>
      <c r="AA126" s="80"/>
      <c r="AB126" s="81"/>
      <c r="AC126" s="52" t="n">
        <f aca="false">SUM(B126:M126)</f>
        <v>16109</v>
      </c>
      <c r="AD126" s="75"/>
      <c r="AE126" s="52" t="n">
        <v>13160</v>
      </c>
    </row>
    <row r="127" customFormat="false" ht="14.65" hidden="false" customHeight="false" outlineLevel="0" collapsed="false">
      <c r="A127" s="56" t="s">
        <v>168</v>
      </c>
      <c r="B127" s="52" t="n">
        <v>17172</v>
      </c>
      <c r="C127" s="52" t="n">
        <f aca="false">0.6*AE127</f>
        <v>2490.6</v>
      </c>
      <c r="D127" s="52" t="n">
        <v>713</v>
      </c>
      <c r="E127" s="52"/>
      <c r="F127" s="52"/>
      <c r="G127" s="52"/>
      <c r="H127" s="52" t="n">
        <v>42</v>
      </c>
      <c r="I127" s="52"/>
      <c r="J127" s="52"/>
      <c r="K127" s="52"/>
      <c r="L127" s="52"/>
      <c r="M127" s="52"/>
      <c r="N127" s="80"/>
      <c r="O127" s="80"/>
      <c r="P127" s="52" t="n">
        <v>8271</v>
      </c>
      <c r="Q127" s="52" t="n">
        <f aca="false">0.4*AE127</f>
        <v>1660.4</v>
      </c>
      <c r="R127" s="52" t="n">
        <v>3277</v>
      </c>
      <c r="S127" s="52" t="n">
        <v>160</v>
      </c>
      <c r="T127" s="52" t="n">
        <v>157</v>
      </c>
      <c r="U127" s="52"/>
      <c r="V127" s="52"/>
      <c r="W127" s="52"/>
      <c r="X127" s="52"/>
      <c r="Y127" s="52"/>
      <c r="Z127" s="52"/>
      <c r="AA127" s="80"/>
      <c r="AB127" s="81"/>
      <c r="AC127" s="52" t="n">
        <f aca="false">SUM(B127:M127)</f>
        <v>20417.6</v>
      </c>
      <c r="AD127" s="75"/>
      <c r="AE127" s="52" t="n">
        <v>4151</v>
      </c>
    </row>
    <row r="128" customFormat="false" ht="14.65" hidden="false" customHeight="false" outlineLevel="0" collapsed="false">
      <c r="A128" s="56" t="s">
        <v>169</v>
      </c>
      <c r="B128" s="52" t="n">
        <v>15945</v>
      </c>
      <c r="C128" s="52" t="n">
        <f aca="false">0.6*AE128</f>
        <v>1428</v>
      </c>
      <c r="D128" s="52" t="n">
        <v>304</v>
      </c>
      <c r="E128" s="52"/>
      <c r="F128" s="52"/>
      <c r="G128" s="52" t="n">
        <v>181</v>
      </c>
      <c r="H128" s="52"/>
      <c r="I128" s="52"/>
      <c r="J128" s="52"/>
      <c r="K128" s="52"/>
      <c r="L128" s="52"/>
      <c r="M128" s="52"/>
      <c r="N128" s="80"/>
      <c r="O128" s="80"/>
      <c r="P128" s="52" t="n">
        <v>3782</v>
      </c>
      <c r="Q128" s="52" t="n">
        <f aca="false">0.4*AE128</f>
        <v>952</v>
      </c>
      <c r="R128" s="52" t="n">
        <v>2795</v>
      </c>
      <c r="S128" s="52" t="n">
        <v>177</v>
      </c>
      <c r="T128" s="52" t="n">
        <v>145</v>
      </c>
      <c r="U128" s="52"/>
      <c r="V128" s="52"/>
      <c r="W128" s="52"/>
      <c r="X128" s="52"/>
      <c r="Y128" s="52"/>
      <c r="Z128" s="52"/>
      <c r="AA128" s="80"/>
      <c r="AB128" s="81"/>
      <c r="AC128" s="52" t="n">
        <f aca="false">SUM(B128:M128)</f>
        <v>17858</v>
      </c>
      <c r="AD128" s="75"/>
      <c r="AE128" s="52" t="n">
        <v>2380</v>
      </c>
    </row>
    <row r="129" customFormat="false" ht="14.65" hidden="false" customHeight="false" outlineLevel="0" collapsed="false">
      <c r="A129" s="56" t="s">
        <v>170</v>
      </c>
      <c r="B129" s="52" t="n">
        <v>17584</v>
      </c>
      <c r="C129" s="52" t="n">
        <f aca="false">0.6*AE129</f>
        <v>3979.2</v>
      </c>
      <c r="D129" s="52" t="n">
        <v>372</v>
      </c>
      <c r="E129" s="52" t="n">
        <v>104</v>
      </c>
      <c r="F129" s="52" t="n">
        <v>117</v>
      </c>
      <c r="G129" s="52"/>
      <c r="H129" s="52"/>
      <c r="I129" s="52"/>
      <c r="J129" s="52"/>
      <c r="K129" s="52"/>
      <c r="L129" s="52"/>
      <c r="M129" s="52"/>
      <c r="N129" s="80"/>
      <c r="O129" s="80"/>
      <c r="P129" s="52" t="n">
        <v>8160</v>
      </c>
      <c r="Q129" s="52" t="n">
        <f aca="false">0.4*AE129</f>
        <v>2652.8</v>
      </c>
      <c r="R129" s="52" t="n">
        <v>1676</v>
      </c>
      <c r="S129" s="52" t="n">
        <v>192</v>
      </c>
      <c r="T129" s="52"/>
      <c r="U129" s="52"/>
      <c r="V129" s="52"/>
      <c r="W129" s="52"/>
      <c r="X129" s="52"/>
      <c r="Y129" s="52"/>
      <c r="Z129" s="52"/>
      <c r="AA129" s="80"/>
      <c r="AB129" s="81"/>
      <c r="AC129" s="52" t="n">
        <f aca="false">SUM(B129:M129)</f>
        <v>22156.2</v>
      </c>
      <c r="AD129" s="75"/>
      <c r="AE129" s="52" t="n">
        <v>6632</v>
      </c>
    </row>
    <row r="130" customFormat="false" ht="14.65" hidden="false" customHeight="false" outlineLevel="0" collapsed="false">
      <c r="A130" s="56" t="s">
        <v>171</v>
      </c>
      <c r="B130" s="52" t="n">
        <v>20297</v>
      </c>
      <c r="C130" s="52" t="n">
        <f aca="false">0.6*AE130</f>
        <v>0</v>
      </c>
      <c r="D130" s="52" t="n">
        <v>981</v>
      </c>
      <c r="E130" s="52"/>
      <c r="F130" s="52"/>
      <c r="G130" s="52"/>
      <c r="H130" s="52"/>
      <c r="I130" s="52"/>
      <c r="J130" s="52"/>
      <c r="K130" s="52"/>
      <c r="L130" s="52"/>
      <c r="M130" s="52"/>
      <c r="N130" s="80"/>
      <c r="O130" s="80"/>
      <c r="P130" s="52" t="n">
        <v>1594</v>
      </c>
      <c r="Q130" s="52" t="n">
        <f aca="false">0.4*AE130</f>
        <v>0</v>
      </c>
      <c r="R130" s="52" t="n">
        <v>1523</v>
      </c>
      <c r="S130" s="52"/>
      <c r="T130" s="52"/>
      <c r="U130" s="52"/>
      <c r="V130" s="52"/>
      <c r="W130" s="52"/>
      <c r="X130" s="52"/>
      <c r="Y130" s="52"/>
      <c r="Z130" s="52"/>
      <c r="AA130" s="80"/>
      <c r="AB130" s="81"/>
      <c r="AC130" s="52" t="n">
        <f aca="false">SUM(B130:M130)</f>
        <v>21278</v>
      </c>
      <c r="AD130" s="75"/>
      <c r="AE130" s="52"/>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4.1" zeroHeight="false" outlineLevelRow="0" outlineLevelCol="0"/>
  <cols>
    <col collapsed="false" customWidth="false" hidden="false" outlineLevel="0" max="1" min="1" style="0" width="11.52"/>
    <col collapsed="false" customWidth="true" hidden="false" outlineLevel="0" max="2" min="2" style="0" width="14.69"/>
    <col collapsed="false" customWidth="true" hidden="false" outlineLevel="0" max="23" min="3" style="0" width="14.54"/>
    <col collapsed="false" customWidth="false" hidden="false" outlineLevel="0" max="1025" min="24" style="0" width="11.52"/>
  </cols>
  <sheetData>
    <row r="1" s="83" customFormat="true" ht="56.7" hidden="false" customHeight="true" outlineLevel="0" collapsed="false">
      <c r="A1" s="82" t="s">
        <v>178</v>
      </c>
      <c r="B1" s="82"/>
      <c r="C1" s="2" t="s">
        <v>1</v>
      </c>
      <c r="D1" s="3" t="s">
        <v>2</v>
      </c>
      <c r="E1" s="4" t="s">
        <v>3</v>
      </c>
      <c r="F1" s="5" t="s">
        <v>4</v>
      </c>
      <c r="G1" s="6" t="s">
        <v>5</v>
      </c>
      <c r="H1" s="7" t="s">
        <v>6</v>
      </c>
      <c r="I1" s="8" t="s">
        <v>7</v>
      </c>
      <c r="J1" s="9" t="s">
        <v>8</v>
      </c>
      <c r="K1" s="10" t="s">
        <v>9</v>
      </c>
      <c r="L1" s="11" t="s">
        <v>10</v>
      </c>
      <c r="M1" s="12" t="s">
        <v>11</v>
      </c>
      <c r="N1" s="13" t="s">
        <v>12</v>
      </c>
      <c r="O1" s="14" t="s">
        <v>13</v>
      </c>
      <c r="P1" s="15" t="s">
        <v>14</v>
      </c>
      <c r="Q1" s="16" t="s">
        <v>15</v>
      </c>
      <c r="R1" s="17" t="s">
        <v>16</v>
      </c>
      <c r="S1" s="18" t="s">
        <v>17</v>
      </c>
      <c r="T1" s="19" t="s">
        <v>18</v>
      </c>
      <c r="U1" s="20" t="s">
        <v>19</v>
      </c>
      <c r="V1" s="21" t="s">
        <v>20</v>
      </c>
      <c r="W1" s="22" t="s">
        <v>21</v>
      </c>
      <c r="X1" s="23" t="s">
        <v>22</v>
      </c>
      <c r="Y1" s="1" t="s">
        <v>173</v>
      </c>
      <c r="AMJ1" s="0"/>
    </row>
    <row r="2" customFormat="false" ht="14.65" hidden="false" customHeight="false" outlineLevel="0" collapsed="false">
      <c r="A2" s="82"/>
      <c r="B2" s="82"/>
      <c r="C2" s="26" t="s">
        <v>24</v>
      </c>
      <c r="D2" s="27" t="s">
        <v>25</v>
      </c>
      <c r="E2" s="28" t="s">
        <v>26</v>
      </c>
      <c r="F2" s="29" t="s">
        <v>27</v>
      </c>
      <c r="G2" s="30" t="s">
        <v>28</v>
      </c>
      <c r="H2" s="31" t="s">
        <v>29</v>
      </c>
      <c r="I2" s="32" t="s">
        <v>30</v>
      </c>
      <c r="J2" s="33" t="s">
        <v>31</v>
      </c>
      <c r="K2" s="34" t="s">
        <v>32</v>
      </c>
      <c r="L2" s="35" t="s">
        <v>33</v>
      </c>
      <c r="M2" s="36" t="s">
        <v>34</v>
      </c>
      <c r="N2" s="37" t="s">
        <v>35</v>
      </c>
      <c r="O2" s="38" t="s">
        <v>36</v>
      </c>
      <c r="P2" s="39" t="s">
        <v>37</v>
      </c>
      <c r="Q2" s="40" t="s">
        <v>38</v>
      </c>
      <c r="R2" s="41" t="s">
        <v>39</v>
      </c>
      <c r="S2" s="42" t="s">
        <v>40</v>
      </c>
      <c r="T2" s="43" t="s">
        <v>41</v>
      </c>
      <c r="U2" s="44" t="s">
        <v>42</v>
      </c>
      <c r="V2" s="45" t="s">
        <v>43</v>
      </c>
      <c r="W2" s="46" t="s">
        <v>44</v>
      </c>
      <c r="X2" s="47" t="s">
        <v>45</v>
      </c>
      <c r="Y2" s="25"/>
    </row>
    <row r="3" customFormat="false" ht="14.1" hidden="false" customHeight="false" outlineLevel="0" collapsed="false">
      <c r="Y3" s="75"/>
    </row>
    <row r="4" customFormat="false" ht="14.1" hidden="false" customHeight="false" outlineLevel="0" collapsed="false">
      <c r="A4" s="84" t="s">
        <v>179</v>
      </c>
      <c r="B4" s="49" t="s">
        <v>180</v>
      </c>
      <c r="C4" s="50" t="n">
        <v>1757071</v>
      </c>
      <c r="D4" s="50" t="n">
        <v>1074120</v>
      </c>
      <c r="E4" s="50" t="n">
        <v>975607</v>
      </c>
      <c r="F4" s="50" t="n">
        <v>323124</v>
      </c>
      <c r="G4" s="50" t="n">
        <v>30697</v>
      </c>
      <c r="H4" s="50" t="n">
        <v>23163</v>
      </c>
      <c r="I4" s="50" t="n">
        <v>16429</v>
      </c>
      <c r="J4" s="51" t="n">
        <v>15361</v>
      </c>
      <c r="K4" s="50" t="n">
        <v>7539</v>
      </c>
      <c r="L4" s="50" t="n">
        <v>2690</v>
      </c>
      <c r="M4" s="50" t="n">
        <v>2016</v>
      </c>
      <c r="N4" s="50" t="n">
        <v>1645</v>
      </c>
      <c r="O4" s="50" t="n">
        <v>1291</v>
      </c>
      <c r="P4" s="50" t="n">
        <v>521</v>
      </c>
      <c r="Q4" s="50" t="n">
        <v>400</v>
      </c>
      <c r="R4" s="50" t="n">
        <v>241</v>
      </c>
      <c r="S4" s="50" t="n">
        <v>163</v>
      </c>
      <c r="T4" s="50" t="n">
        <v>126</v>
      </c>
      <c r="U4" s="50" t="n">
        <v>58</v>
      </c>
      <c r="V4" s="50" t="n">
        <v>0</v>
      </c>
      <c r="W4" s="50" t="n">
        <v>0</v>
      </c>
      <c r="X4" s="50" t="n">
        <v>0</v>
      </c>
      <c r="Y4" s="52" t="n">
        <f aca="false">SUM(C4:X4)</f>
        <v>4232262</v>
      </c>
    </row>
    <row r="6" customFormat="false" ht="14.1" hidden="false" customHeight="false" outlineLevel="0" collapsed="false">
      <c r="A6" s="84" t="s">
        <v>181</v>
      </c>
      <c r="B6" s="49" t="s">
        <v>180</v>
      </c>
      <c r="C6" s="85" t="n">
        <v>2408813</v>
      </c>
      <c r="D6" s="52" t="n">
        <v>1823448.8</v>
      </c>
      <c r="Y6" s="52" t="n">
        <f aca="false">C6+D6</f>
        <v>4232261.8</v>
      </c>
    </row>
    <row r="7" customFormat="false" ht="14.1" hidden="false" customHeight="false" outlineLevel="0" collapsed="false">
      <c r="B7" s="49" t="s">
        <v>46</v>
      </c>
      <c r="C7" s="86" t="n">
        <f aca="false">C6/(C6+D6)</f>
        <v>0.569155008322028</v>
      </c>
      <c r="D7" s="86" t="n">
        <f aca="false">D6/(C6+D6)</f>
        <v>0.430844991677972</v>
      </c>
      <c r="E7" s="87"/>
      <c r="F7" s="87"/>
      <c r="G7" s="87"/>
      <c r="H7" s="87"/>
      <c r="I7" s="87"/>
      <c r="J7" s="87"/>
      <c r="K7" s="87"/>
      <c r="L7" s="87"/>
      <c r="M7" s="87"/>
      <c r="N7" s="87"/>
      <c r="O7" s="87"/>
      <c r="P7" s="87"/>
      <c r="Q7" s="87"/>
      <c r="R7" s="87"/>
      <c r="S7" s="87"/>
      <c r="T7" s="87"/>
      <c r="U7" s="87"/>
      <c r="V7" s="87"/>
      <c r="Y7" s="86" t="n">
        <f aca="false">C7+D7</f>
        <v>1</v>
      </c>
    </row>
    <row r="8" customFormat="false" ht="14.1" hidden="false" customHeight="false" outlineLevel="0" collapsed="false">
      <c r="B8" s="49" t="s">
        <v>177</v>
      </c>
      <c r="C8" s="88" t="n">
        <f aca="false">125*C7</f>
        <v>71.1443760402535</v>
      </c>
      <c r="D8" s="88" t="n">
        <f aca="false">125*D7</f>
        <v>53.8556239597465</v>
      </c>
      <c r="E8" s="87"/>
      <c r="F8" s="87"/>
      <c r="G8" s="87"/>
      <c r="H8" s="87"/>
      <c r="I8" s="87"/>
      <c r="J8" s="87"/>
      <c r="K8" s="87"/>
      <c r="L8" s="87"/>
      <c r="M8" s="87"/>
      <c r="N8" s="87"/>
      <c r="O8" s="87"/>
      <c r="P8" s="87"/>
      <c r="Q8" s="87"/>
      <c r="R8" s="87"/>
      <c r="S8" s="87"/>
      <c r="T8" s="87"/>
      <c r="U8" s="87"/>
      <c r="V8" s="87"/>
      <c r="W8" s="87"/>
      <c r="Y8" s="52" t="n">
        <f aca="false">C8+D8</f>
        <v>125</v>
      </c>
    </row>
    <row r="10" customFormat="false" ht="14.1" hidden="false" customHeight="false" outlineLevel="0" collapsed="false">
      <c r="A10" s="84" t="s">
        <v>182</v>
      </c>
      <c r="B10" s="49" t="s">
        <v>180</v>
      </c>
      <c r="C10" s="89"/>
      <c r="D10" s="50" t="n">
        <f aca="false">D4</f>
        <v>1074120</v>
      </c>
      <c r="E10" s="50" t="n">
        <f aca="false">E4</f>
        <v>975607</v>
      </c>
      <c r="F10" s="50" t="n">
        <f aca="false">F4</f>
        <v>323124</v>
      </c>
      <c r="G10" s="50" t="n">
        <f aca="false">G4</f>
        <v>30697</v>
      </c>
      <c r="H10" s="50" t="n">
        <f aca="false">H4</f>
        <v>23163</v>
      </c>
      <c r="I10" s="50" t="n">
        <f aca="false">I4</f>
        <v>16429</v>
      </c>
      <c r="J10" s="50" t="n">
        <f aca="false">J4</f>
        <v>15361</v>
      </c>
      <c r="K10" s="50" t="n">
        <f aca="false">K4</f>
        <v>7539</v>
      </c>
      <c r="L10" s="50" t="n">
        <f aca="false">L4</f>
        <v>2690</v>
      </c>
      <c r="M10" s="50" t="n">
        <f aca="false">M4</f>
        <v>2016</v>
      </c>
      <c r="N10" s="50" t="n">
        <f aca="false">N4</f>
        <v>1645</v>
      </c>
      <c r="O10" s="50" t="n">
        <f aca="false">O4</f>
        <v>1291</v>
      </c>
      <c r="P10" s="50" t="n">
        <f aca="false">P4</f>
        <v>521</v>
      </c>
      <c r="Q10" s="50" t="n">
        <f aca="false">Q4</f>
        <v>400</v>
      </c>
      <c r="R10" s="50" t="n">
        <f aca="false">R4</f>
        <v>241</v>
      </c>
      <c r="S10" s="50" t="n">
        <f aca="false">S4</f>
        <v>163</v>
      </c>
      <c r="T10" s="50" t="n">
        <f aca="false">T4</f>
        <v>126</v>
      </c>
      <c r="U10" s="50" t="n">
        <f aca="false">U4</f>
        <v>58</v>
      </c>
      <c r="V10" s="50" t="n">
        <f aca="false">V4</f>
        <v>0</v>
      </c>
      <c r="W10" s="50" t="n">
        <f aca="false">W4</f>
        <v>0</v>
      </c>
      <c r="X10" s="50" t="n">
        <f aca="false">X4</f>
        <v>0</v>
      </c>
      <c r="Y10" s="50" t="n">
        <f aca="false">SUM(D10:X10)</f>
        <v>2475191</v>
      </c>
    </row>
    <row r="11" customFormat="false" ht="14.1" hidden="false" customHeight="false" outlineLevel="0" collapsed="false">
      <c r="B11" s="49" t="s">
        <v>46</v>
      </c>
      <c r="C11" s="87"/>
      <c r="D11" s="86" t="n">
        <f aca="false">D10/$Y$10</f>
        <v>0.433954389782445</v>
      </c>
      <c r="E11" s="86" t="n">
        <f aca="false">E10/$Y$10</f>
        <v>0.394154228905971</v>
      </c>
      <c r="F11" s="86" t="n">
        <f aca="false">F10/$Y$10</f>
        <v>0.130545077127381</v>
      </c>
      <c r="G11" s="86" t="n">
        <f aca="false">G10/$Y$10</f>
        <v>0.0124018712091309</v>
      </c>
      <c r="H11" s="86" t="n">
        <f aca="false">H10/$Y$10</f>
        <v>0.00935806570078834</v>
      </c>
      <c r="I11" s="86" t="n">
        <f aca="false">I10/$Y$10</f>
        <v>0.0066374675732095</v>
      </c>
      <c r="J11" s="86" t="n">
        <f aca="false">J10/$Y$10</f>
        <v>0.0062059857198899</v>
      </c>
      <c r="K11" s="86" t="n">
        <f aca="false">K10/$Y$10</f>
        <v>0.00304582555447236</v>
      </c>
      <c r="L11" s="86" t="n">
        <f aca="false">L10/$Y$10</f>
        <v>0.0010867848178181</v>
      </c>
      <c r="M11" s="86" t="n">
        <f aca="false">M10/$Y$10</f>
        <v>0.000814482599524643</v>
      </c>
      <c r="N11" s="86" t="n">
        <f aca="false">N10/$Y$10</f>
        <v>0.000664595176695455</v>
      </c>
      <c r="O11" s="86" t="n">
        <f aca="false">O10/$Y$10</f>
        <v>0.000521575910707497</v>
      </c>
      <c r="P11" s="86" t="n">
        <f aca="false">P10/$Y$10</f>
        <v>0.00021048880672239</v>
      </c>
      <c r="Q11" s="86" t="n">
        <f aca="false">Q10/$Y$10</f>
        <v>0.000161603690381874</v>
      </c>
      <c r="R11" s="86" t="n">
        <f aca="false">R10/$Y$10</f>
        <v>9.73662234550788E-005</v>
      </c>
      <c r="S11" s="86" t="n">
        <f aca="false">S10/$Y$10</f>
        <v>6.58535038306135E-005</v>
      </c>
      <c r="T11" s="86" t="n">
        <f aca="false">T10/$Y$10</f>
        <v>5.09051624702902E-005</v>
      </c>
      <c r="U11" s="86" t="n">
        <f aca="false">U10/$Y$10</f>
        <v>2.34325351053717E-005</v>
      </c>
      <c r="V11" s="86" t="n">
        <f aca="false">V10/$Y$10</f>
        <v>0</v>
      </c>
      <c r="W11" s="86" t="n">
        <f aca="false">W10/$Y$10</f>
        <v>0</v>
      </c>
      <c r="X11" s="86" t="n">
        <f aca="false">X10/$Y$10</f>
        <v>0</v>
      </c>
      <c r="Y11" s="53" t="n">
        <f aca="false">SUM(D11:X11)</f>
        <v>1</v>
      </c>
    </row>
    <row r="12" customFormat="false" ht="14.65" hidden="false" customHeight="false" outlineLevel="0" collapsed="false">
      <c r="B12" s="49" t="s">
        <v>177</v>
      </c>
      <c r="D12" s="90" t="n">
        <f aca="false">D11*$D$8</f>
        <v>23.3708844318046</v>
      </c>
      <c r="E12" s="90" t="n">
        <f aca="false">E11*$D$8</f>
        <v>21.2274219341038</v>
      </c>
      <c r="F12" s="90" t="n">
        <f aca="false">F11*$D$8</f>
        <v>7.03058658356836</v>
      </c>
      <c r="G12" s="90" t="n">
        <f aca="false">G11*$D$8</f>
        <v>0.667910512236163</v>
      </c>
      <c r="H12" s="90" t="n">
        <f aca="false">H11*$D$8</f>
        <v>0.503984467372259</v>
      </c>
      <c r="I12" s="90" t="n">
        <f aca="false">I11*$D$8</f>
        <v>0.357464957667782</v>
      </c>
      <c r="J12" s="90" t="n">
        <f aca="false">J11*$D$8</f>
        <v>0.334227233229947</v>
      </c>
      <c r="K12" s="90" t="n">
        <f aca="false">K11*$D$8</f>
        <v>0.16403483570865</v>
      </c>
      <c r="L12" s="90" t="n">
        <f aca="false">L11*$D$8</f>
        <v>0.0585294744735732</v>
      </c>
      <c r="M12" s="90" t="n">
        <f aca="false">M11*$D$8</f>
        <v>0.043864468601756</v>
      </c>
      <c r="N12" s="90" t="n">
        <f aca="false">N11*$D$8</f>
        <v>0.0357921879215717</v>
      </c>
      <c r="O12" s="90" t="n">
        <f aca="false">O11*$D$8</f>
        <v>0.0280897961135253</v>
      </c>
      <c r="P12" s="90" t="n">
        <f aca="false">P11*$D$8</f>
        <v>0.0113360060225768</v>
      </c>
      <c r="Q12" s="90" t="n">
        <f aca="false">Q11*$D$8</f>
        <v>0.00870326757971349</v>
      </c>
      <c r="R12" s="90" t="n">
        <f aca="false">R11*$D$8</f>
        <v>0.00524371871677738</v>
      </c>
      <c r="S12" s="90" t="n">
        <f aca="false">S11*$D$8</f>
        <v>0.00354658153873325</v>
      </c>
      <c r="T12" s="90" t="n">
        <f aca="false">T11*$D$8</f>
        <v>0.00274152928760975</v>
      </c>
      <c r="U12" s="90" t="n">
        <f aca="false">U11*$D$8</f>
        <v>0.00126197379905846</v>
      </c>
      <c r="V12" s="90" t="n">
        <f aca="false">V11*$D$8</f>
        <v>0</v>
      </c>
      <c r="W12" s="90" t="n">
        <f aca="false">W11*$D$8</f>
        <v>0</v>
      </c>
      <c r="X12" s="90" t="n">
        <f aca="false">X11*$D$8</f>
        <v>0</v>
      </c>
      <c r="Y12" s="91" t="n">
        <f aca="false">SUM(D12:X12)</f>
        <v>53.8556239597465</v>
      </c>
    </row>
    <row r="13" customFormat="false" ht="14.1" hidden="false" customHeight="false" outlineLevel="0" collapsed="false">
      <c r="B13" s="49" t="s">
        <v>183</v>
      </c>
      <c r="D13" s="92" t="n">
        <v>24</v>
      </c>
      <c r="E13" s="92" t="n">
        <v>21</v>
      </c>
      <c r="F13" s="92" t="n">
        <v>7</v>
      </c>
      <c r="G13" s="92" t="n">
        <v>1</v>
      </c>
      <c r="H13" s="92" t="n">
        <v>1</v>
      </c>
      <c r="I13" s="92" t="n">
        <v>0</v>
      </c>
      <c r="J13" s="92" t="n">
        <v>0</v>
      </c>
      <c r="K13" s="92" t="n">
        <v>0</v>
      </c>
      <c r="L13" s="92" t="n">
        <v>0</v>
      </c>
      <c r="M13" s="92" t="n">
        <v>0</v>
      </c>
      <c r="N13" s="92" t="n">
        <v>0</v>
      </c>
      <c r="O13" s="92" t="n">
        <v>0</v>
      </c>
      <c r="P13" s="92" t="n">
        <v>0</v>
      </c>
      <c r="Q13" s="92" t="n">
        <v>0</v>
      </c>
      <c r="R13" s="92" t="n">
        <v>0</v>
      </c>
      <c r="S13" s="92" t="n">
        <v>0</v>
      </c>
      <c r="T13" s="92" t="n">
        <v>0</v>
      </c>
      <c r="U13" s="92" t="n">
        <v>0</v>
      </c>
      <c r="V13" s="92" t="n">
        <v>0</v>
      </c>
      <c r="W13" s="92" t="n">
        <v>0</v>
      </c>
      <c r="X13" s="92" t="n">
        <v>0</v>
      </c>
      <c r="Y13" s="50" t="n">
        <f aca="false">SUM(D13:X13)</f>
        <v>54</v>
      </c>
    </row>
    <row r="15" customFormat="false" ht="14.15" hidden="false" customHeight="false" outlineLevel="0" collapsed="false">
      <c r="A15" s="88" t="s">
        <v>184</v>
      </c>
      <c r="B15" s="88" t="s">
        <v>177</v>
      </c>
      <c r="C15" s="93" t="n">
        <f aca="false">C8</f>
        <v>71.1443760402535</v>
      </c>
      <c r="D15" s="93" t="n">
        <f aca="false">D13</f>
        <v>24</v>
      </c>
      <c r="E15" s="93" t="n">
        <f aca="false">E13</f>
        <v>21</v>
      </c>
      <c r="F15" s="93" t="n">
        <f aca="false">F13</f>
        <v>7</v>
      </c>
      <c r="G15" s="93" t="n">
        <f aca="false">G13</f>
        <v>1</v>
      </c>
      <c r="H15" s="93" t="n">
        <f aca="false">H13</f>
        <v>1</v>
      </c>
      <c r="I15" s="93" t="n">
        <f aca="false">I13</f>
        <v>0</v>
      </c>
      <c r="J15" s="93" t="n">
        <f aca="false">J13</f>
        <v>0</v>
      </c>
      <c r="K15" s="93" t="n">
        <f aca="false">K13</f>
        <v>0</v>
      </c>
      <c r="L15" s="93" t="n">
        <f aca="false">L13</f>
        <v>0</v>
      </c>
      <c r="M15" s="93" t="n">
        <f aca="false">M13</f>
        <v>0</v>
      </c>
      <c r="N15" s="93" t="n">
        <f aca="false">N13</f>
        <v>0</v>
      </c>
      <c r="O15" s="93" t="n">
        <f aca="false">O13</f>
        <v>0</v>
      </c>
      <c r="P15" s="93" t="n">
        <f aca="false">P13</f>
        <v>0</v>
      </c>
      <c r="Q15" s="93" t="n">
        <f aca="false">Q13</f>
        <v>0</v>
      </c>
      <c r="R15" s="93" t="n">
        <f aca="false">R13</f>
        <v>0</v>
      </c>
      <c r="S15" s="93" t="n">
        <f aca="false">S13</f>
        <v>0</v>
      </c>
      <c r="T15" s="93" t="n">
        <f aca="false">T13</f>
        <v>0</v>
      </c>
      <c r="U15" s="93" t="n">
        <f aca="false">U13</f>
        <v>0</v>
      </c>
      <c r="V15" s="93" t="n">
        <f aca="false">V13</f>
        <v>0</v>
      </c>
      <c r="W15" s="93" t="n">
        <f aca="false">W13</f>
        <v>0</v>
      </c>
      <c r="X15" s="93" t="n">
        <f aca="false">X13</f>
        <v>0</v>
      </c>
      <c r="Y15" s="94" t="n">
        <f aca="false">SUM(C15:X15)</f>
        <v>125.144376040253</v>
      </c>
    </row>
    <row r="17" customFormat="false" ht="14.1" hidden="false" customHeight="false" outlineLevel="0" collapsed="false">
      <c r="A17" s="0" t="s">
        <v>185</v>
      </c>
    </row>
    <row r="18" customFormat="false" ht="14.1" hidden="false" customHeight="false" outlineLevel="0" collapsed="false">
      <c r="A18" s="0" t="s">
        <v>186</v>
      </c>
    </row>
    <row r="19" customFormat="false" ht="14.1" hidden="false" customHeight="false" outlineLevel="0" collapsed="false">
      <c r="A19" s="0" t="s">
        <v>187</v>
      </c>
    </row>
  </sheetData>
  <mergeCells count="1">
    <mergeCell ref="A1:B2"/>
  </mergeCells>
  <printOptions headings="true" gridLines="true" gridLinesSet="true" horizontalCentered="false" verticalCentered="false"/>
  <pageMargins left="0.7875" right="0.7875" top="1.05277777777778" bottom="1.05277777777778" header="0.7875" footer="0.7875"/>
  <pageSetup paperSize="1" scale="100" firstPageNumber="0" fitToWidth="1" fitToHeight="1" pageOrder="overThenDown" orientation="landscap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A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5" topLeftCell="A120" activePane="bottomLeft" state="frozen"/>
      <selection pane="topLeft" activeCell="A1" activeCellId="0" sqref="A1"/>
      <selection pane="bottomLeft" activeCell="A135" activeCellId="0" sqref="A135"/>
    </sheetView>
  </sheetViews>
  <sheetFormatPr defaultRowHeight="14.1" zeroHeight="false" outlineLevelRow="0" outlineLevelCol="0"/>
  <cols>
    <col collapsed="false" customWidth="true" hidden="false" outlineLevel="0" max="1" min="1" style="0" width="28.38"/>
    <col collapsed="false" customWidth="true" hidden="false" outlineLevel="0" max="2" min="2" style="0" width="9.9"/>
    <col collapsed="false" customWidth="true" hidden="false" outlineLevel="0" max="3" min="3" style="0" width="9.59"/>
    <col collapsed="false" customWidth="false" hidden="false" outlineLevel="0" max="5" min="4" style="0" width="11.52"/>
    <col collapsed="false" customWidth="true" hidden="false" outlineLevel="0" max="6" min="6" style="0" width="8.74"/>
    <col collapsed="false" customWidth="true" hidden="false" outlineLevel="0" max="7" min="7" style="0" width="10.43"/>
    <col collapsed="false" customWidth="false" hidden="false" outlineLevel="0" max="9" min="8" style="0" width="11.52"/>
    <col collapsed="false" customWidth="true" hidden="false" outlineLevel="0" max="10" min="10" style="0" width="11.14"/>
    <col collapsed="false" customWidth="true" hidden="false" outlineLevel="0" max="11" min="11" style="0" width="9.31"/>
    <col collapsed="false" customWidth="true" hidden="false" outlineLevel="0" max="12" min="12" style="0" width="10.15"/>
    <col collapsed="false" customWidth="false" hidden="false" outlineLevel="0" max="13" min="13" style="0" width="11.57"/>
    <col collapsed="false" customWidth="true" hidden="false" outlineLevel="0" max="14" min="14" style="0" width="10.43"/>
    <col collapsed="false" customWidth="true" hidden="false" outlineLevel="0" max="15" min="15" style="0" width="9.73"/>
    <col collapsed="false" customWidth="true" hidden="false" outlineLevel="0" max="16" min="16" style="0" width="11.84"/>
    <col collapsed="false" customWidth="true" hidden="false" outlineLevel="0" max="17" min="17" style="0" width="9.31"/>
    <col collapsed="false" customWidth="true" hidden="false" outlineLevel="0" max="18" min="18" style="0" width="12.55"/>
    <col collapsed="false" customWidth="true" hidden="false" outlineLevel="0" max="19" min="19" style="0" width="14.1"/>
    <col collapsed="false" customWidth="true" hidden="false" outlineLevel="0" max="20" min="20" style="0" width="10.85"/>
    <col collapsed="false" customWidth="false" hidden="false" outlineLevel="0" max="21" min="21" style="0" width="11.52"/>
    <col collapsed="false" customWidth="true" hidden="false" outlineLevel="0" max="22" min="22" style="0" width="10.72"/>
    <col collapsed="false" customWidth="true" hidden="false" outlineLevel="0" max="23" min="23" style="0" width="8.67"/>
    <col collapsed="false" customWidth="true" hidden="false" outlineLevel="0" max="24" min="24" style="0" width="10.01"/>
    <col collapsed="false" customWidth="false" hidden="false" outlineLevel="0" max="1025" min="25" style="0" width="11.52"/>
  </cols>
  <sheetData>
    <row r="1" s="83" customFormat="true" ht="85.05" hidden="false" customHeight="true" outlineLevel="0" collapsed="false">
      <c r="A1" s="82" t="s">
        <v>188</v>
      </c>
      <c r="B1" s="2" t="s">
        <v>1</v>
      </c>
      <c r="C1" s="95" t="s">
        <v>2</v>
      </c>
      <c r="D1" s="96" t="s">
        <v>3</v>
      </c>
      <c r="E1" s="97" t="s">
        <v>4</v>
      </c>
      <c r="F1" s="98" t="s">
        <v>5</v>
      </c>
      <c r="G1" s="7" t="s">
        <v>6</v>
      </c>
      <c r="H1" s="8" t="s">
        <v>7</v>
      </c>
      <c r="I1" s="9" t="s">
        <v>8</v>
      </c>
      <c r="J1" s="10" t="s">
        <v>9</v>
      </c>
      <c r="K1" s="11" t="s">
        <v>10</v>
      </c>
      <c r="L1" s="12" t="s">
        <v>11</v>
      </c>
      <c r="M1" s="13" t="s">
        <v>12</v>
      </c>
      <c r="N1" s="14" t="s">
        <v>13</v>
      </c>
      <c r="O1" s="15"/>
      <c r="P1" s="16" t="s">
        <v>15</v>
      </c>
      <c r="Q1" s="17" t="s">
        <v>16</v>
      </c>
      <c r="R1" s="18" t="s">
        <v>17</v>
      </c>
      <c r="S1" s="19" t="s">
        <v>18</v>
      </c>
      <c r="T1" s="15" t="s">
        <v>19</v>
      </c>
      <c r="U1" s="21" t="s">
        <v>20</v>
      </c>
      <c r="V1" s="22" t="s">
        <v>21</v>
      </c>
      <c r="W1" s="23" t="s">
        <v>22</v>
      </c>
      <c r="X1" s="1" t="s">
        <v>23</v>
      </c>
      <c r="AA1" s="0"/>
    </row>
    <row r="2" customFormat="false" ht="14.65" hidden="false" customHeight="false" outlineLevel="0" collapsed="false">
      <c r="A2" s="99"/>
      <c r="B2" s="26" t="s">
        <v>24</v>
      </c>
      <c r="C2" s="100" t="s">
        <v>25</v>
      </c>
      <c r="D2" s="101" t="s">
        <v>26</v>
      </c>
      <c r="E2" s="102" t="s">
        <v>27</v>
      </c>
      <c r="F2" s="103" t="s">
        <v>28</v>
      </c>
      <c r="G2" s="31" t="s">
        <v>29</v>
      </c>
      <c r="H2" s="32" t="s">
        <v>30</v>
      </c>
      <c r="I2" s="33" t="s">
        <v>31</v>
      </c>
      <c r="J2" s="34" t="s">
        <v>32</v>
      </c>
      <c r="K2" s="35" t="s">
        <v>33</v>
      </c>
      <c r="L2" s="36" t="s">
        <v>34</v>
      </c>
      <c r="M2" s="37" t="s">
        <v>35</v>
      </c>
      <c r="N2" s="38" t="s">
        <v>36</v>
      </c>
      <c r="O2" s="39" t="s">
        <v>37</v>
      </c>
      <c r="P2" s="40" t="s">
        <v>38</v>
      </c>
      <c r="Q2" s="41" t="s">
        <v>39</v>
      </c>
      <c r="R2" s="42" t="s">
        <v>40</v>
      </c>
      <c r="S2" s="43" t="s">
        <v>41</v>
      </c>
      <c r="T2" s="39" t="s">
        <v>42</v>
      </c>
      <c r="U2" s="45" t="s">
        <v>43</v>
      </c>
      <c r="V2" s="46" t="s">
        <v>44</v>
      </c>
      <c r="W2" s="47" t="s">
        <v>45</v>
      </c>
      <c r="X2" s="25"/>
    </row>
    <row r="3" customFormat="false" ht="14.1" hidden="false" customHeight="false" outlineLevel="0" collapsed="false">
      <c r="A3" s="49" t="s">
        <v>23</v>
      </c>
      <c r="B3" s="50" t="n">
        <f aca="false">SUM(B6:B130)</f>
        <v>1757071</v>
      </c>
      <c r="C3" s="50" t="n">
        <f aca="false">SUM(C6:C130)</f>
        <v>1074120</v>
      </c>
      <c r="D3" s="50" t="n">
        <f aca="false">SUM(D6:D130)</f>
        <v>975607</v>
      </c>
      <c r="E3" s="50" t="n">
        <f aca="false">SUM(E6:E130)</f>
        <v>323124</v>
      </c>
      <c r="F3" s="50" t="n">
        <f aca="false">SUM(F6:F130)</f>
        <v>30697</v>
      </c>
      <c r="G3" s="50" t="n">
        <f aca="false">SUM(G6:G130)</f>
        <v>23163</v>
      </c>
      <c r="H3" s="50" t="n">
        <f aca="false">SUM(H6:H130)</f>
        <v>16429</v>
      </c>
      <c r="I3" s="51" t="n">
        <f aca="false">SUM(I6:I130)</f>
        <v>15361</v>
      </c>
      <c r="J3" s="50" t="n">
        <f aca="false">SUM(J6:J130)</f>
        <v>7539</v>
      </c>
      <c r="K3" s="50" t="n">
        <f aca="false">SUM(K6:K130)</f>
        <v>2690</v>
      </c>
      <c r="L3" s="50" t="n">
        <f aca="false">SUM(L6:L130)</f>
        <v>2016</v>
      </c>
      <c r="M3" s="50" t="n">
        <f aca="false">SUM(M6:M130)</f>
        <v>1645</v>
      </c>
      <c r="N3" s="50" t="n">
        <f aca="false">SUM(N6:N130)</f>
        <v>1291</v>
      </c>
      <c r="O3" s="50" t="n">
        <f aca="false">SUM(O6:O130)</f>
        <v>521</v>
      </c>
      <c r="P3" s="50" t="n">
        <f aca="false">SUM(P6:P130)</f>
        <v>400</v>
      </c>
      <c r="Q3" s="50" t="n">
        <f aca="false">SUM(Q6:Q130)</f>
        <v>241</v>
      </c>
      <c r="R3" s="50" t="n">
        <f aca="false">SUM(R6:R130)</f>
        <v>163</v>
      </c>
      <c r="S3" s="50" t="n">
        <f aca="false">SUM(S6:S130)</f>
        <v>126</v>
      </c>
      <c r="T3" s="50" t="n">
        <f aca="false">SUM(T6:T130)</f>
        <v>58</v>
      </c>
      <c r="U3" s="50" t="n">
        <f aca="false">SUM(U6:U130)</f>
        <v>0</v>
      </c>
      <c r="V3" s="50" t="n">
        <f aca="false">SUM(V6:V130)</f>
        <v>0</v>
      </c>
      <c r="W3" s="50" t="n">
        <f aca="false">SUM(W6:W130)</f>
        <v>0</v>
      </c>
      <c r="X3" s="52" t="n">
        <f aca="false">SUM(B3:W3)</f>
        <v>4232262</v>
      </c>
    </row>
    <row r="4" customFormat="false" ht="14.1" hidden="false" customHeight="false" outlineLevel="0" collapsed="false">
      <c r="A4" s="49" t="s">
        <v>46</v>
      </c>
      <c r="B4" s="53" t="n">
        <f aca="false">B3/$X$3</f>
        <v>0.415161206938512</v>
      </c>
      <c r="C4" s="53" t="n">
        <f aca="false">C3/$X$3</f>
        <v>0.2537933615641</v>
      </c>
      <c r="D4" s="53" t="n">
        <f aca="false">D3/$X$3</f>
        <v>0.23051668351345</v>
      </c>
      <c r="E4" s="53" t="n">
        <f aca="false">E3/$X$3</f>
        <v>0.0763478253472966</v>
      </c>
      <c r="F4" s="53" t="n">
        <f aca="false">F3/$X$3</f>
        <v>0.00725309538965215</v>
      </c>
      <c r="G4" s="53" t="n">
        <f aca="false">G3/$X$3</f>
        <v>0.00547295984983916</v>
      </c>
      <c r="H4" s="53" t="n">
        <f aca="false">H3/$X$3</f>
        <v>0.00388184852450061</v>
      </c>
      <c r="I4" s="53" t="n">
        <f aca="false">I3/$X$3</f>
        <v>0.00362950119817724</v>
      </c>
      <c r="J4" s="53" t="n">
        <f aca="false">J3/$X$3</f>
        <v>0.00178131694115345</v>
      </c>
      <c r="K4" s="53" t="n">
        <f aca="false">K3/$X$3</f>
        <v>0.000635593921170287</v>
      </c>
      <c r="L4" s="53" t="n">
        <f aca="false">L3/$X$3</f>
        <v>0.000476341020475575</v>
      </c>
      <c r="M4" s="53" t="n">
        <f aca="false">M3/$X$3</f>
        <v>0.000388681041013056</v>
      </c>
      <c r="N4" s="53" t="n">
        <f aca="false">N3/$X$3</f>
        <v>0.000305037826108119</v>
      </c>
      <c r="O4" s="53" t="n">
        <f aca="false">O3/$X$3</f>
        <v>0.000123102019676476</v>
      </c>
      <c r="P4" s="53" t="n">
        <f aca="false">P3/$X$3</f>
        <v>9.45121072372173E-005</v>
      </c>
      <c r="Q4" s="53" t="n">
        <f aca="false">Q3/$X$3</f>
        <v>5.69435446104235E-005</v>
      </c>
      <c r="R4" s="53" t="n">
        <f aca="false">R3/$X$3</f>
        <v>3.85136836991661E-005</v>
      </c>
      <c r="S4" s="53" t="n">
        <f aca="false">S3/$X$3</f>
        <v>2.97713137797235E-005</v>
      </c>
      <c r="T4" s="53" t="n">
        <f aca="false">T3/$X$3</f>
        <v>1.37042555493965E-005</v>
      </c>
      <c r="U4" s="53" t="n">
        <f aca="false">U3/$X$3</f>
        <v>0</v>
      </c>
      <c r="V4" s="53" t="n">
        <f aca="false">V3/$X$3</f>
        <v>0</v>
      </c>
      <c r="W4" s="53" t="n">
        <f aca="false">W3/$X$3</f>
        <v>0</v>
      </c>
      <c r="X4" s="52"/>
    </row>
    <row r="5" customFormat="false" ht="14.1" hidden="false" customHeight="false" outlineLevel="0" collapsed="false">
      <c r="I5" s="55"/>
    </row>
    <row r="6" customFormat="false" ht="14.65" hidden="false" customHeight="false" outlineLevel="0" collapsed="false">
      <c r="A6" s="104" t="s">
        <v>129</v>
      </c>
      <c r="B6" s="52" t="n">
        <v>22336</v>
      </c>
      <c r="C6" s="52" t="n">
        <v>1610</v>
      </c>
      <c r="D6" s="52" t="n">
        <v>1649</v>
      </c>
      <c r="E6" s="52" t="n">
        <v>2164</v>
      </c>
      <c r="F6" s="52"/>
      <c r="G6" s="105" t="n">
        <v>1318</v>
      </c>
      <c r="H6" s="52"/>
      <c r="I6" s="52"/>
      <c r="J6" s="52"/>
      <c r="K6" s="52"/>
      <c r="L6" s="52" t="n">
        <v>78</v>
      </c>
      <c r="M6" s="52"/>
      <c r="N6" s="52"/>
      <c r="O6" s="52"/>
      <c r="P6" s="52"/>
      <c r="Q6" s="52"/>
      <c r="R6" s="52"/>
      <c r="S6" s="52"/>
      <c r="T6" s="52"/>
      <c r="U6" s="52"/>
      <c r="V6" s="52"/>
      <c r="W6" s="52"/>
      <c r="X6" s="52" t="n">
        <f aca="false">SUM(B6:W6)</f>
        <v>29155</v>
      </c>
    </row>
    <row r="7" customFormat="false" ht="14.65" hidden="false" customHeight="false" outlineLevel="0" collapsed="false">
      <c r="A7" s="106" t="s">
        <v>160</v>
      </c>
      <c r="B7" s="52" t="n">
        <v>10925</v>
      </c>
      <c r="C7" s="52" t="n">
        <v>11376</v>
      </c>
      <c r="D7" s="52" t="n">
        <v>5865</v>
      </c>
      <c r="E7" s="52" t="n">
        <v>5495</v>
      </c>
      <c r="F7" s="107" t="n">
        <v>1513</v>
      </c>
      <c r="G7" s="52"/>
      <c r="H7" s="52" t="n">
        <v>198</v>
      </c>
      <c r="I7" s="52"/>
      <c r="J7" s="52" t="n">
        <v>385</v>
      </c>
      <c r="K7" s="52"/>
      <c r="L7" s="52"/>
      <c r="M7" s="52"/>
      <c r="N7" s="52" t="n">
        <v>127</v>
      </c>
      <c r="O7" s="52"/>
      <c r="P7" s="52" t="n">
        <v>49</v>
      </c>
      <c r="Q7" s="52"/>
      <c r="R7" s="52"/>
      <c r="S7" s="52"/>
      <c r="T7" s="52"/>
      <c r="U7" s="52"/>
      <c r="V7" s="52"/>
      <c r="W7" s="52"/>
      <c r="X7" s="52" t="n">
        <f aca="false">SUM(B7:W7)</f>
        <v>35933</v>
      </c>
    </row>
    <row r="8" customFormat="false" ht="14.65" hidden="false" customHeight="false" outlineLevel="0" collapsed="false">
      <c r="A8" s="108" t="s">
        <v>85</v>
      </c>
      <c r="B8" s="52" t="n">
        <v>5642</v>
      </c>
      <c r="C8" s="52" t="n">
        <v>6438</v>
      </c>
      <c r="D8" s="52" t="n">
        <v>2748</v>
      </c>
      <c r="E8" s="109" t="n">
        <v>16155</v>
      </c>
      <c r="F8" s="52" t="n">
        <v>358</v>
      </c>
      <c r="G8" s="52"/>
      <c r="H8" s="52"/>
      <c r="I8" s="52"/>
      <c r="J8" s="52" t="n">
        <v>351</v>
      </c>
      <c r="K8" s="52"/>
      <c r="L8" s="52"/>
      <c r="M8" s="52"/>
      <c r="N8" s="52"/>
      <c r="O8" s="52"/>
      <c r="P8" s="52"/>
      <c r="Q8" s="52"/>
      <c r="R8" s="52"/>
      <c r="S8" s="52"/>
      <c r="T8" s="52"/>
      <c r="U8" s="52"/>
      <c r="V8" s="52"/>
      <c r="W8" s="52"/>
      <c r="X8" s="52" t="n">
        <f aca="false">SUM(B8:W8)</f>
        <v>31692</v>
      </c>
    </row>
    <row r="9" customFormat="false" ht="14.65" hidden="false" customHeight="false" outlineLevel="0" collapsed="false">
      <c r="A9" s="108" t="s">
        <v>121</v>
      </c>
      <c r="B9" s="52" t="n">
        <v>6593</v>
      </c>
      <c r="C9" s="52" t="n">
        <v>5872</v>
      </c>
      <c r="D9" s="52" t="n">
        <v>2400</v>
      </c>
      <c r="E9" s="109" t="n">
        <v>13228</v>
      </c>
      <c r="F9" s="52" t="n">
        <v>228</v>
      </c>
      <c r="G9" s="52"/>
      <c r="H9" s="52"/>
      <c r="I9" s="52" t="n">
        <v>129</v>
      </c>
      <c r="J9" s="52"/>
      <c r="K9" s="52" t="n">
        <v>189</v>
      </c>
      <c r="L9" s="52"/>
      <c r="M9" s="52"/>
      <c r="N9" s="52"/>
      <c r="O9" s="52"/>
      <c r="P9" s="52"/>
      <c r="Q9" s="52"/>
      <c r="R9" s="52"/>
      <c r="S9" s="52"/>
      <c r="T9" s="52"/>
      <c r="U9" s="52"/>
      <c r="V9" s="52"/>
      <c r="W9" s="52"/>
      <c r="X9" s="52" t="n">
        <f aca="false">SUM(B9:W9)</f>
        <v>28639</v>
      </c>
    </row>
    <row r="10" customFormat="false" ht="14.65" hidden="false" customHeight="false" outlineLevel="0" collapsed="false">
      <c r="A10" s="108" t="s">
        <v>108</v>
      </c>
      <c r="B10" s="52" t="n">
        <v>15566</v>
      </c>
      <c r="C10" s="52" t="n">
        <v>5369</v>
      </c>
      <c r="D10" s="52" t="n">
        <v>2431</v>
      </c>
      <c r="E10" s="109" t="n">
        <v>9330</v>
      </c>
      <c r="F10" s="52" t="n">
        <v>263</v>
      </c>
      <c r="G10" s="52" t="n">
        <v>482</v>
      </c>
      <c r="H10" s="52"/>
      <c r="I10" s="52"/>
      <c r="J10" s="52"/>
      <c r="K10" s="52" t="n">
        <v>143</v>
      </c>
      <c r="L10" s="52" t="n">
        <v>116</v>
      </c>
      <c r="M10" s="52"/>
      <c r="N10" s="52"/>
      <c r="O10" s="52"/>
      <c r="P10" s="52"/>
      <c r="Q10" s="52"/>
      <c r="R10" s="52"/>
      <c r="S10" s="52"/>
      <c r="T10" s="52"/>
      <c r="U10" s="52"/>
      <c r="V10" s="52"/>
      <c r="W10" s="52"/>
      <c r="X10" s="52" t="n">
        <f aca="false">SUM(B10:W10)</f>
        <v>33700</v>
      </c>
    </row>
    <row r="11" customFormat="false" ht="14.65" hidden="false" customHeight="false" outlineLevel="0" collapsed="false">
      <c r="A11" s="108" t="s">
        <v>154</v>
      </c>
      <c r="B11" s="52" t="n">
        <v>8346</v>
      </c>
      <c r="C11" s="52" t="n">
        <v>7612</v>
      </c>
      <c r="D11" s="52" t="n">
        <v>2364</v>
      </c>
      <c r="E11" s="109" t="n">
        <v>8437</v>
      </c>
      <c r="F11" s="52" t="n">
        <v>210</v>
      </c>
      <c r="G11" s="52" t="n">
        <v>393</v>
      </c>
      <c r="H11" s="52"/>
      <c r="I11" s="52"/>
      <c r="J11" s="52"/>
      <c r="K11" s="52" t="n">
        <v>164</v>
      </c>
      <c r="L11" s="52" t="n">
        <v>47</v>
      </c>
      <c r="M11" s="52"/>
      <c r="N11" s="52"/>
      <c r="O11" s="52"/>
      <c r="P11" s="52"/>
      <c r="Q11" s="52"/>
      <c r="R11" s="52"/>
      <c r="S11" s="52"/>
      <c r="T11" s="52"/>
      <c r="U11" s="52"/>
      <c r="V11" s="52"/>
      <c r="W11" s="52"/>
      <c r="X11" s="52" t="n">
        <f aca="false">SUM(B11:W11)</f>
        <v>27573</v>
      </c>
    </row>
    <row r="12" customFormat="false" ht="14.65" hidden="false" customHeight="false" outlineLevel="0" collapsed="false">
      <c r="A12" s="108" t="s">
        <v>88</v>
      </c>
      <c r="B12" s="52" t="n">
        <v>4675</v>
      </c>
      <c r="C12" s="52" t="n">
        <v>9038</v>
      </c>
      <c r="D12" s="52" t="n">
        <v>3097</v>
      </c>
      <c r="E12" s="109" t="n">
        <v>7926</v>
      </c>
      <c r="F12" s="52" t="n">
        <v>316</v>
      </c>
      <c r="G12" s="52" t="n">
        <v>352</v>
      </c>
      <c r="H12" s="52"/>
      <c r="I12" s="52"/>
      <c r="J12" s="52" t="n">
        <v>278</v>
      </c>
      <c r="K12" s="52" t="n">
        <v>182</v>
      </c>
      <c r="L12" s="52" t="n">
        <v>61</v>
      </c>
      <c r="M12" s="52"/>
      <c r="N12" s="52"/>
      <c r="O12" s="52"/>
      <c r="P12" s="52"/>
      <c r="Q12" s="52"/>
      <c r="R12" s="52"/>
      <c r="S12" s="52"/>
      <c r="T12" s="52"/>
      <c r="U12" s="52"/>
      <c r="V12" s="52"/>
      <c r="W12" s="52"/>
      <c r="X12" s="52" t="n">
        <f aca="false">SUM(B12:W12)</f>
        <v>25925</v>
      </c>
    </row>
    <row r="13" customFormat="false" ht="14.65" hidden="false" customHeight="false" outlineLevel="0" collapsed="false">
      <c r="A13" s="108" t="s">
        <v>144</v>
      </c>
      <c r="B13" s="52" t="n">
        <v>11114</v>
      </c>
      <c r="C13" s="52" t="n">
        <v>12712</v>
      </c>
      <c r="D13" s="52" t="n">
        <v>5252</v>
      </c>
      <c r="E13" s="109" t="n">
        <v>6930</v>
      </c>
      <c r="F13" s="52" t="n">
        <v>321</v>
      </c>
      <c r="G13" s="52" t="n">
        <v>488</v>
      </c>
      <c r="H13" s="52"/>
      <c r="I13" s="52"/>
      <c r="J13" s="52"/>
      <c r="K13" s="52" t="n">
        <v>200</v>
      </c>
      <c r="L13" s="52" t="n">
        <v>78</v>
      </c>
      <c r="M13" s="52"/>
      <c r="N13" s="52"/>
      <c r="O13" s="52"/>
      <c r="P13" s="52"/>
      <c r="Q13" s="52"/>
      <c r="R13" s="52"/>
      <c r="S13" s="52"/>
      <c r="T13" s="52"/>
      <c r="U13" s="52"/>
      <c r="V13" s="52"/>
      <c r="W13" s="52"/>
      <c r="X13" s="52" t="n">
        <f aca="false">SUM(B13:W13)</f>
        <v>37095</v>
      </c>
    </row>
    <row r="14" customFormat="false" ht="14.65" hidden="false" customHeight="false" outlineLevel="0" collapsed="false">
      <c r="A14" s="108" t="s">
        <v>140</v>
      </c>
      <c r="B14" s="52" t="n">
        <v>8888</v>
      </c>
      <c r="C14" s="52" t="n">
        <v>12028</v>
      </c>
      <c r="D14" s="52" t="n">
        <v>3186</v>
      </c>
      <c r="E14" s="109" t="n">
        <v>4851</v>
      </c>
      <c r="F14" s="52" t="n">
        <v>327</v>
      </c>
      <c r="G14" s="52"/>
      <c r="H14" s="52"/>
      <c r="I14" s="52"/>
      <c r="J14" s="52" t="n">
        <v>219</v>
      </c>
      <c r="K14" s="52" t="n">
        <v>138</v>
      </c>
      <c r="L14" s="52"/>
      <c r="M14" s="52"/>
      <c r="N14" s="52"/>
      <c r="O14" s="52"/>
      <c r="P14" s="52"/>
      <c r="Q14" s="52"/>
      <c r="R14" s="52"/>
      <c r="S14" s="52"/>
      <c r="T14" s="52"/>
      <c r="U14" s="52"/>
      <c r="V14" s="52"/>
      <c r="W14" s="52"/>
      <c r="X14" s="52" t="n">
        <f aca="false">SUM(B14:W14)</f>
        <v>29637</v>
      </c>
    </row>
    <row r="15" customFormat="false" ht="14.65" hidden="false" customHeight="false" outlineLevel="0" collapsed="false">
      <c r="A15" s="110" t="s">
        <v>71</v>
      </c>
      <c r="B15" s="52" t="n">
        <v>12940</v>
      </c>
      <c r="C15" s="52" t="n">
        <v>5289</v>
      </c>
      <c r="D15" s="111" t="n">
        <v>22679</v>
      </c>
      <c r="E15" s="52" t="n">
        <v>1617</v>
      </c>
      <c r="F15" s="52" t="n">
        <v>289</v>
      </c>
      <c r="G15" s="52"/>
      <c r="H15" s="52" t="n">
        <v>455</v>
      </c>
      <c r="I15" s="52"/>
      <c r="J15" s="52"/>
      <c r="K15" s="52"/>
      <c r="L15" s="52"/>
      <c r="M15" s="52"/>
      <c r="N15" s="52"/>
      <c r="O15" s="52"/>
      <c r="P15" s="52"/>
      <c r="Q15" s="52"/>
      <c r="R15" s="52"/>
      <c r="S15" s="52"/>
      <c r="T15" s="52"/>
      <c r="U15" s="52"/>
      <c r="V15" s="52"/>
      <c r="W15" s="52"/>
      <c r="X15" s="52" t="n">
        <f aca="false">SUM(B15:W15)</f>
        <v>43269</v>
      </c>
    </row>
    <row r="16" customFormat="false" ht="14.65" hidden="false" customHeight="false" outlineLevel="0" collapsed="false">
      <c r="A16" s="110" t="s">
        <v>101</v>
      </c>
      <c r="B16" s="52" t="n">
        <v>14362</v>
      </c>
      <c r="C16" s="52" t="n">
        <v>4281</v>
      </c>
      <c r="D16" s="111" t="n">
        <v>21386</v>
      </c>
      <c r="E16" s="52" t="n">
        <v>1444</v>
      </c>
      <c r="F16" s="52" t="n">
        <v>274</v>
      </c>
      <c r="G16" s="52"/>
      <c r="H16" s="52" t="n">
        <v>561</v>
      </c>
      <c r="I16" s="52"/>
      <c r="J16" s="52"/>
      <c r="K16" s="52"/>
      <c r="L16" s="52"/>
      <c r="M16" s="52"/>
      <c r="N16" s="52"/>
      <c r="O16" s="52"/>
      <c r="P16" s="52" t="n">
        <v>185</v>
      </c>
      <c r="Q16" s="52"/>
      <c r="R16" s="52"/>
      <c r="S16" s="52"/>
      <c r="T16" s="52"/>
      <c r="U16" s="52"/>
      <c r="V16" s="52"/>
      <c r="W16" s="52"/>
      <c r="X16" s="52" t="n">
        <f aca="false">SUM(B16:W16)</f>
        <v>42493</v>
      </c>
    </row>
    <row r="17" customFormat="false" ht="14.65" hidden="false" customHeight="false" outlineLevel="0" collapsed="false">
      <c r="A17" s="110" t="s">
        <v>74</v>
      </c>
      <c r="B17" s="52" t="n">
        <v>14509</v>
      </c>
      <c r="C17" s="52" t="n">
        <v>5758</v>
      </c>
      <c r="D17" s="111" t="n">
        <v>21288</v>
      </c>
      <c r="E17" s="52" t="n">
        <v>1973</v>
      </c>
      <c r="F17" s="52" t="n">
        <v>236</v>
      </c>
      <c r="G17" s="52"/>
      <c r="H17" s="52" t="n">
        <v>589</v>
      </c>
      <c r="I17" s="52"/>
      <c r="J17" s="52"/>
      <c r="K17" s="52"/>
      <c r="L17" s="52"/>
      <c r="M17" s="52"/>
      <c r="N17" s="52" t="n">
        <v>272</v>
      </c>
      <c r="O17" s="52"/>
      <c r="P17" s="52"/>
      <c r="Q17" s="52"/>
      <c r="R17" s="52"/>
      <c r="S17" s="52"/>
      <c r="T17" s="52"/>
      <c r="U17" s="52"/>
      <c r="V17" s="52"/>
      <c r="W17" s="52"/>
      <c r="X17" s="52" t="n">
        <f aca="false">SUM(B17:W17)</f>
        <v>44625</v>
      </c>
    </row>
    <row r="18" customFormat="false" ht="14.65" hidden="false" customHeight="false" outlineLevel="0" collapsed="false">
      <c r="A18" s="110" t="s">
        <v>52</v>
      </c>
      <c r="B18" s="52" t="n">
        <v>12881</v>
      </c>
      <c r="C18" s="52" t="n">
        <v>7278</v>
      </c>
      <c r="D18" s="111" t="n">
        <v>19393</v>
      </c>
      <c r="E18" s="52" t="n">
        <v>2222</v>
      </c>
      <c r="F18" s="52"/>
      <c r="G18" s="52" t="n">
        <v>385</v>
      </c>
      <c r="H18" s="52" t="n">
        <v>475</v>
      </c>
      <c r="I18" s="52"/>
      <c r="J18" s="52"/>
      <c r="K18" s="52"/>
      <c r="L18" s="52"/>
      <c r="M18" s="52"/>
      <c r="N18" s="52"/>
      <c r="O18" s="52"/>
      <c r="P18" s="52"/>
      <c r="Q18" s="52"/>
      <c r="R18" s="52"/>
      <c r="S18" s="52"/>
      <c r="T18" s="52"/>
      <c r="U18" s="52"/>
      <c r="V18" s="52"/>
      <c r="W18" s="52"/>
      <c r="X18" s="52" t="n">
        <f aca="false">SUM(B18:W18)</f>
        <v>42634</v>
      </c>
    </row>
    <row r="19" customFormat="false" ht="14.65" hidden="false" customHeight="false" outlineLevel="0" collapsed="false">
      <c r="A19" s="110" t="s">
        <v>100</v>
      </c>
      <c r="B19" s="52" t="n">
        <v>5057</v>
      </c>
      <c r="C19" s="52" t="n">
        <v>11541</v>
      </c>
      <c r="D19" s="111" t="n">
        <v>18719</v>
      </c>
      <c r="E19" s="52" t="n">
        <v>2198</v>
      </c>
      <c r="F19" s="52" t="n">
        <v>226</v>
      </c>
      <c r="G19" s="52"/>
      <c r="H19" s="52" t="n">
        <v>169</v>
      </c>
      <c r="I19" s="52"/>
      <c r="J19" s="52"/>
      <c r="K19" s="52"/>
      <c r="L19" s="52"/>
      <c r="M19" s="52"/>
      <c r="N19" s="52"/>
      <c r="O19" s="52"/>
      <c r="P19" s="52"/>
      <c r="Q19" s="52"/>
      <c r="R19" s="52"/>
      <c r="S19" s="52"/>
      <c r="T19" s="52"/>
      <c r="U19" s="52"/>
      <c r="V19" s="52"/>
      <c r="W19" s="52"/>
      <c r="X19" s="52" t="n">
        <f aca="false">SUM(B19:W19)</f>
        <v>37910</v>
      </c>
    </row>
    <row r="20" customFormat="false" ht="14.65" hidden="false" customHeight="false" outlineLevel="0" collapsed="false">
      <c r="A20" s="110" t="s">
        <v>86</v>
      </c>
      <c r="B20" s="52" t="n">
        <v>6669</v>
      </c>
      <c r="C20" s="52" t="n">
        <v>7630</v>
      </c>
      <c r="D20" s="111" t="n">
        <v>18441</v>
      </c>
      <c r="E20" s="52" t="n">
        <v>1565</v>
      </c>
      <c r="F20" s="52" t="n">
        <v>179</v>
      </c>
      <c r="G20" s="52"/>
      <c r="H20" s="52"/>
      <c r="I20" s="52"/>
      <c r="J20" s="52" t="n">
        <v>281</v>
      </c>
      <c r="K20" s="52"/>
      <c r="L20" s="52"/>
      <c r="M20" s="52"/>
      <c r="N20" s="52"/>
      <c r="O20" s="52"/>
      <c r="P20" s="52"/>
      <c r="Q20" s="52"/>
      <c r="R20" s="52"/>
      <c r="S20" s="52"/>
      <c r="T20" s="52"/>
      <c r="U20" s="52"/>
      <c r="V20" s="52"/>
      <c r="W20" s="52"/>
      <c r="X20" s="52" t="n">
        <f aca="false">SUM(B20:W20)</f>
        <v>34765</v>
      </c>
    </row>
    <row r="21" customFormat="false" ht="14.65" hidden="false" customHeight="false" outlineLevel="0" collapsed="false">
      <c r="A21" s="110" t="s">
        <v>123</v>
      </c>
      <c r="B21" s="52" t="n">
        <v>8068</v>
      </c>
      <c r="C21" s="52" t="n">
        <v>14290</v>
      </c>
      <c r="D21" s="111" t="n">
        <v>16359</v>
      </c>
      <c r="E21" s="52" t="n">
        <v>2543</v>
      </c>
      <c r="F21" s="52" t="n">
        <v>200</v>
      </c>
      <c r="G21" s="52"/>
      <c r="H21" s="52" t="n">
        <v>229</v>
      </c>
      <c r="I21" s="52"/>
      <c r="J21" s="52"/>
      <c r="K21" s="52"/>
      <c r="L21" s="52"/>
      <c r="M21" s="52"/>
      <c r="N21" s="52"/>
      <c r="O21" s="52"/>
      <c r="P21" s="52"/>
      <c r="Q21" s="52"/>
      <c r="R21" s="52"/>
      <c r="S21" s="52"/>
      <c r="T21" s="52"/>
      <c r="U21" s="52"/>
      <c r="V21" s="52"/>
      <c r="W21" s="52"/>
      <c r="X21" s="52" t="n">
        <f aca="false">SUM(B21:W21)</f>
        <v>41689</v>
      </c>
    </row>
    <row r="22" customFormat="false" ht="14.65" hidden="false" customHeight="false" outlineLevel="0" collapsed="false">
      <c r="A22" s="110" t="s">
        <v>53</v>
      </c>
      <c r="B22" s="52" t="n">
        <v>11535</v>
      </c>
      <c r="C22" s="52" t="n">
        <v>2128</v>
      </c>
      <c r="D22" s="111" t="n">
        <v>15761</v>
      </c>
      <c r="E22" s="52" t="n">
        <v>887</v>
      </c>
      <c r="F22" s="52" t="n">
        <v>105</v>
      </c>
      <c r="G22" s="52"/>
      <c r="H22" s="52" t="n">
        <v>432</v>
      </c>
      <c r="I22" s="52" t="n">
        <v>125</v>
      </c>
      <c r="J22" s="52"/>
      <c r="K22" s="52"/>
      <c r="L22" s="52"/>
      <c r="M22" s="52"/>
      <c r="N22" s="52"/>
      <c r="O22" s="52"/>
      <c r="P22" s="52"/>
      <c r="Q22" s="52"/>
      <c r="R22" s="52"/>
      <c r="S22" s="52"/>
      <c r="T22" s="52"/>
      <c r="U22" s="52"/>
      <c r="V22" s="52"/>
      <c r="W22" s="52"/>
      <c r="X22" s="52" t="n">
        <f aca="false">SUM(B22:W22)</f>
        <v>30973</v>
      </c>
    </row>
    <row r="23" customFormat="false" ht="14.65" hidden="false" customHeight="false" outlineLevel="0" collapsed="false">
      <c r="A23" s="110" t="s">
        <v>59</v>
      </c>
      <c r="B23" s="52" t="n">
        <v>13118</v>
      </c>
      <c r="C23" s="52" t="n">
        <v>13046</v>
      </c>
      <c r="D23" s="111" t="n">
        <v>15075</v>
      </c>
      <c r="E23" s="52" t="n">
        <v>2898</v>
      </c>
      <c r="F23" s="52"/>
      <c r="G23" s="52"/>
      <c r="H23" s="52" t="n">
        <v>312</v>
      </c>
      <c r="I23" s="52"/>
      <c r="J23" s="52"/>
      <c r="K23" s="52"/>
      <c r="L23" s="52"/>
      <c r="M23" s="52"/>
      <c r="N23" s="52"/>
      <c r="O23" s="52"/>
      <c r="P23" s="52"/>
      <c r="Q23" s="52"/>
      <c r="R23" s="52"/>
      <c r="S23" s="52"/>
      <c r="T23" s="52"/>
      <c r="U23" s="52"/>
      <c r="V23" s="52"/>
      <c r="W23" s="52"/>
      <c r="X23" s="52" t="n">
        <f aca="false">SUM(B23:W23)</f>
        <v>44449</v>
      </c>
    </row>
    <row r="24" customFormat="false" ht="14.65" hidden="false" customHeight="false" outlineLevel="0" collapsed="false">
      <c r="A24" s="110" t="s">
        <v>125</v>
      </c>
      <c r="B24" s="52" t="n">
        <v>13392</v>
      </c>
      <c r="C24" s="52" t="n">
        <v>11268</v>
      </c>
      <c r="D24" s="111" t="n">
        <v>14999</v>
      </c>
      <c r="E24" s="52" t="n">
        <v>2845</v>
      </c>
      <c r="F24" s="52" t="n">
        <v>301</v>
      </c>
      <c r="G24" s="52"/>
      <c r="H24" s="52"/>
      <c r="I24" s="52"/>
      <c r="J24" s="52"/>
      <c r="K24" s="52"/>
      <c r="L24" s="52"/>
      <c r="M24" s="52"/>
      <c r="N24" s="52"/>
      <c r="O24" s="52"/>
      <c r="P24" s="52"/>
      <c r="Q24" s="52"/>
      <c r="R24" s="52"/>
      <c r="S24" s="52"/>
      <c r="T24" s="52"/>
      <c r="U24" s="52"/>
      <c r="V24" s="52"/>
      <c r="W24" s="52"/>
      <c r="X24" s="52" t="n">
        <f aca="false">SUM(B24:W24)</f>
        <v>42805</v>
      </c>
    </row>
    <row r="25" customFormat="false" ht="14.65" hidden="false" customHeight="false" outlineLevel="0" collapsed="false">
      <c r="A25" s="110" t="s">
        <v>145</v>
      </c>
      <c r="B25" s="52" t="n">
        <v>6911</v>
      </c>
      <c r="C25" s="52" t="n">
        <v>15480</v>
      </c>
      <c r="D25" s="111" t="n">
        <v>14667</v>
      </c>
      <c r="E25" s="52" t="n">
        <v>2548</v>
      </c>
      <c r="F25" s="52" t="n">
        <v>362</v>
      </c>
      <c r="G25" s="52"/>
      <c r="H25" s="52"/>
      <c r="I25" s="52"/>
      <c r="J25" s="52"/>
      <c r="K25" s="52"/>
      <c r="L25" s="52"/>
      <c r="M25" s="52"/>
      <c r="N25" s="52"/>
      <c r="O25" s="52"/>
      <c r="P25" s="52"/>
      <c r="Q25" s="52"/>
      <c r="R25" s="52"/>
      <c r="S25" s="52"/>
      <c r="T25" s="52"/>
      <c r="U25" s="52"/>
      <c r="V25" s="52"/>
      <c r="W25" s="52"/>
      <c r="X25" s="52" t="n">
        <f aca="false">SUM(B25:W25)</f>
        <v>39968</v>
      </c>
    </row>
    <row r="26" customFormat="false" ht="14.65" hidden="false" customHeight="false" outlineLevel="0" collapsed="false">
      <c r="A26" s="110" t="s">
        <v>165</v>
      </c>
      <c r="B26" s="52" t="n">
        <v>18398</v>
      </c>
      <c r="C26" s="52" t="n">
        <v>6337</v>
      </c>
      <c r="D26" s="111" t="n">
        <v>14535</v>
      </c>
      <c r="E26" s="52" t="n">
        <v>1920</v>
      </c>
      <c r="F26" s="52" t="n">
        <v>400</v>
      </c>
      <c r="G26" s="52"/>
      <c r="H26" s="52" t="n">
        <v>564</v>
      </c>
      <c r="I26" s="52"/>
      <c r="J26" s="52"/>
      <c r="K26" s="52"/>
      <c r="L26" s="52"/>
      <c r="M26" s="52"/>
      <c r="N26" s="52"/>
      <c r="O26" s="52"/>
      <c r="P26" s="52"/>
      <c r="Q26" s="52"/>
      <c r="R26" s="52"/>
      <c r="S26" s="52"/>
      <c r="T26" s="52"/>
      <c r="U26" s="52"/>
      <c r="V26" s="52"/>
      <c r="W26" s="52"/>
      <c r="X26" s="52" t="n">
        <f aca="false">SUM(B26:W26)</f>
        <v>42154</v>
      </c>
    </row>
    <row r="27" customFormat="false" ht="14.65" hidden="false" customHeight="false" outlineLevel="0" collapsed="false">
      <c r="A27" s="110" t="s">
        <v>61</v>
      </c>
      <c r="B27" s="52" t="n">
        <v>9944</v>
      </c>
      <c r="C27" s="52" t="n">
        <v>14232</v>
      </c>
      <c r="D27" s="111" t="n">
        <v>14331</v>
      </c>
      <c r="E27" s="52" t="n">
        <v>3678</v>
      </c>
      <c r="F27" s="52" t="n">
        <v>246</v>
      </c>
      <c r="G27" s="52"/>
      <c r="H27" s="52" t="n">
        <v>225</v>
      </c>
      <c r="I27" s="52"/>
      <c r="J27" s="52"/>
      <c r="K27" s="52"/>
      <c r="L27" s="52"/>
      <c r="M27" s="52"/>
      <c r="N27" s="52"/>
      <c r="O27" s="52"/>
      <c r="P27" s="52"/>
      <c r="Q27" s="52"/>
      <c r="R27" s="52"/>
      <c r="S27" s="52" t="n">
        <v>126</v>
      </c>
      <c r="T27" s="52"/>
      <c r="U27" s="52"/>
      <c r="V27" s="52"/>
      <c r="W27" s="52"/>
      <c r="X27" s="52" t="n">
        <f aca="false">SUM(B27:W27)</f>
        <v>42782</v>
      </c>
    </row>
    <row r="28" customFormat="false" ht="14.65" hidden="false" customHeight="false" outlineLevel="0" collapsed="false">
      <c r="A28" s="110" t="s">
        <v>126</v>
      </c>
      <c r="B28" s="52" t="n">
        <v>17113</v>
      </c>
      <c r="C28" s="52" t="n">
        <v>7242</v>
      </c>
      <c r="D28" s="111" t="n">
        <v>14323</v>
      </c>
      <c r="E28" s="52" t="n">
        <v>1981</v>
      </c>
      <c r="F28" s="52" t="n">
        <v>255</v>
      </c>
      <c r="G28" s="52" t="n">
        <v>407</v>
      </c>
      <c r="H28" s="52" t="n">
        <v>1015</v>
      </c>
      <c r="I28" s="52"/>
      <c r="J28" s="52"/>
      <c r="K28" s="52"/>
      <c r="L28" s="52"/>
      <c r="M28" s="52"/>
      <c r="N28" s="52"/>
      <c r="O28" s="52"/>
      <c r="P28" s="52"/>
      <c r="Q28" s="52"/>
      <c r="R28" s="52"/>
      <c r="S28" s="52"/>
      <c r="T28" s="52"/>
      <c r="U28" s="52"/>
      <c r="V28" s="52"/>
      <c r="W28" s="52"/>
      <c r="X28" s="52" t="n">
        <f aca="false">SUM(B28:W28)</f>
        <v>42336</v>
      </c>
    </row>
    <row r="29" customFormat="false" ht="14.65" hidden="false" customHeight="false" outlineLevel="0" collapsed="false">
      <c r="A29" s="110" t="s">
        <v>111</v>
      </c>
      <c r="B29" s="52" t="n">
        <v>12188</v>
      </c>
      <c r="C29" s="52" t="n">
        <v>5797</v>
      </c>
      <c r="D29" s="111" t="n">
        <v>14131</v>
      </c>
      <c r="E29" s="52" t="n">
        <v>2147</v>
      </c>
      <c r="F29" s="52" t="n">
        <v>252</v>
      </c>
      <c r="G29" s="52"/>
      <c r="H29" s="52" t="n">
        <v>274</v>
      </c>
      <c r="I29" s="52"/>
      <c r="J29" s="52"/>
      <c r="K29" s="52"/>
      <c r="L29" s="52"/>
      <c r="M29" s="52"/>
      <c r="N29" s="52"/>
      <c r="O29" s="52"/>
      <c r="P29" s="52"/>
      <c r="Q29" s="52" t="n">
        <v>107</v>
      </c>
      <c r="R29" s="52"/>
      <c r="S29" s="52"/>
      <c r="T29" s="52"/>
      <c r="U29" s="52"/>
      <c r="V29" s="52"/>
      <c r="W29" s="52"/>
      <c r="X29" s="52" t="n">
        <f aca="false">SUM(B29:W29)</f>
        <v>34896</v>
      </c>
    </row>
    <row r="30" customFormat="false" ht="14.65" hidden="false" customHeight="false" outlineLevel="0" collapsed="false">
      <c r="A30" s="110" t="s">
        <v>137</v>
      </c>
      <c r="B30" s="52" t="n">
        <v>8721</v>
      </c>
      <c r="C30" s="52" t="n">
        <v>12941</v>
      </c>
      <c r="D30" s="111" t="n">
        <v>13889</v>
      </c>
      <c r="E30" s="52" t="n">
        <v>2490</v>
      </c>
      <c r="F30" s="52" t="n">
        <v>260</v>
      </c>
      <c r="G30" s="52"/>
      <c r="H30" s="52" t="n">
        <v>204</v>
      </c>
      <c r="I30" s="52"/>
      <c r="J30" s="52"/>
      <c r="K30" s="52"/>
      <c r="L30" s="52"/>
      <c r="M30" s="52"/>
      <c r="N30" s="52"/>
      <c r="O30" s="52"/>
      <c r="P30" s="52"/>
      <c r="Q30" s="52"/>
      <c r="R30" s="52"/>
      <c r="S30" s="52"/>
      <c r="T30" s="52"/>
      <c r="U30" s="52"/>
      <c r="V30" s="52"/>
      <c r="W30" s="52"/>
      <c r="X30" s="52" t="n">
        <f aca="false">SUM(B30:W30)</f>
        <v>38505</v>
      </c>
    </row>
    <row r="31" customFormat="false" ht="14.65" hidden="false" customHeight="false" outlineLevel="0" collapsed="false">
      <c r="A31" s="110" t="s">
        <v>161</v>
      </c>
      <c r="B31" s="52" t="n">
        <v>8780</v>
      </c>
      <c r="C31" s="52" t="n">
        <v>14450</v>
      </c>
      <c r="D31" s="111" t="n">
        <v>13707</v>
      </c>
      <c r="E31" s="52" t="n">
        <v>2543</v>
      </c>
      <c r="F31" s="52" t="n">
        <v>411</v>
      </c>
      <c r="G31" s="52"/>
      <c r="H31" s="52"/>
      <c r="I31" s="52"/>
      <c r="J31" s="52"/>
      <c r="K31" s="52"/>
      <c r="L31" s="52"/>
      <c r="M31" s="52"/>
      <c r="N31" s="52"/>
      <c r="O31" s="52"/>
      <c r="P31" s="52"/>
      <c r="Q31" s="52"/>
      <c r="R31" s="52"/>
      <c r="S31" s="52"/>
      <c r="T31" s="52"/>
      <c r="U31" s="52"/>
      <c r="V31" s="52"/>
      <c r="W31" s="52"/>
      <c r="X31" s="52" t="n">
        <f aca="false">SUM(B31:W31)</f>
        <v>39891</v>
      </c>
    </row>
    <row r="32" customFormat="false" ht="14.65" hidden="false" customHeight="false" outlineLevel="0" collapsed="false">
      <c r="A32" s="110" t="s">
        <v>97</v>
      </c>
      <c r="B32" s="52" t="n">
        <v>8946</v>
      </c>
      <c r="C32" s="52" t="n">
        <v>11768</v>
      </c>
      <c r="D32" s="111" t="n">
        <v>13621</v>
      </c>
      <c r="E32" s="52" t="n">
        <v>2365</v>
      </c>
      <c r="F32" s="52" t="n">
        <v>304</v>
      </c>
      <c r="G32" s="52"/>
      <c r="H32" s="52" t="n">
        <v>262</v>
      </c>
      <c r="I32" s="52"/>
      <c r="J32" s="52" t="n">
        <v>502</v>
      </c>
      <c r="K32" s="52"/>
      <c r="L32" s="52"/>
      <c r="M32" s="52"/>
      <c r="N32" s="52"/>
      <c r="O32" s="52"/>
      <c r="P32" s="52"/>
      <c r="Q32" s="52"/>
      <c r="R32" s="52"/>
      <c r="S32" s="52"/>
      <c r="T32" s="52"/>
      <c r="U32" s="52"/>
      <c r="V32" s="52"/>
      <c r="W32" s="52"/>
      <c r="X32" s="52" t="n">
        <f aca="false">SUM(B32:W32)</f>
        <v>37768</v>
      </c>
    </row>
    <row r="33" customFormat="false" ht="14.65" hidden="false" customHeight="false" outlineLevel="0" collapsed="false">
      <c r="A33" s="110" t="s">
        <v>79</v>
      </c>
      <c r="B33" s="52" t="n">
        <v>8595</v>
      </c>
      <c r="C33" s="52" t="n">
        <v>8958</v>
      </c>
      <c r="D33" s="111" t="n">
        <v>13600</v>
      </c>
      <c r="E33" s="52" t="n">
        <v>2116</v>
      </c>
      <c r="F33" s="52" t="n">
        <v>155</v>
      </c>
      <c r="G33" s="52"/>
      <c r="H33" s="52" t="n">
        <v>285</v>
      </c>
      <c r="I33" s="52"/>
      <c r="J33" s="52" t="n">
        <v>361</v>
      </c>
      <c r="K33" s="52"/>
      <c r="L33" s="52"/>
      <c r="M33" s="52"/>
      <c r="N33" s="52"/>
      <c r="O33" s="52"/>
      <c r="P33" s="52"/>
      <c r="Q33" s="52"/>
      <c r="R33" s="52"/>
      <c r="S33" s="52"/>
      <c r="T33" s="52"/>
      <c r="U33" s="52"/>
      <c r="V33" s="52"/>
      <c r="W33" s="52"/>
      <c r="X33" s="52" t="n">
        <f aca="false">SUM(B33:W33)</f>
        <v>34070</v>
      </c>
    </row>
    <row r="34" customFormat="false" ht="14.65" hidden="false" customHeight="false" outlineLevel="0" collapsed="false">
      <c r="A34" s="110" t="s">
        <v>149</v>
      </c>
      <c r="B34" s="52" t="n">
        <v>11701</v>
      </c>
      <c r="C34" s="52" t="n">
        <v>12023</v>
      </c>
      <c r="D34" s="111" t="n">
        <v>13245</v>
      </c>
      <c r="E34" s="52" t="n">
        <v>2806</v>
      </c>
      <c r="F34" s="52" t="n">
        <v>374</v>
      </c>
      <c r="G34" s="52"/>
      <c r="H34" s="52" t="n">
        <v>304</v>
      </c>
      <c r="I34" s="52"/>
      <c r="J34" s="52"/>
      <c r="K34" s="52"/>
      <c r="L34" s="52"/>
      <c r="M34" s="52"/>
      <c r="N34" s="52"/>
      <c r="O34" s="52"/>
      <c r="P34" s="52"/>
      <c r="Q34" s="52"/>
      <c r="R34" s="52"/>
      <c r="S34" s="52"/>
      <c r="T34" s="52"/>
      <c r="U34" s="52"/>
      <c r="V34" s="52"/>
      <c r="W34" s="52"/>
      <c r="X34" s="52" t="n">
        <f aca="false">SUM(B34:W34)</f>
        <v>40453</v>
      </c>
    </row>
    <row r="35" customFormat="false" ht="14.65" hidden="false" customHeight="false" outlineLevel="0" collapsed="false">
      <c r="A35" s="110" t="s">
        <v>118</v>
      </c>
      <c r="B35" s="52" t="n">
        <v>5869</v>
      </c>
      <c r="C35" s="52" t="n">
        <v>12701</v>
      </c>
      <c r="D35" s="111" t="n">
        <v>13235</v>
      </c>
      <c r="E35" s="52" t="n">
        <v>2168</v>
      </c>
      <c r="F35" s="52" t="n">
        <v>289</v>
      </c>
      <c r="G35" s="52"/>
      <c r="H35" s="52" t="n">
        <v>249</v>
      </c>
      <c r="I35" s="52"/>
      <c r="J35" s="52"/>
      <c r="K35" s="52"/>
      <c r="L35" s="52"/>
      <c r="M35" s="52"/>
      <c r="N35" s="52"/>
      <c r="O35" s="52"/>
      <c r="P35" s="52"/>
      <c r="Q35" s="52"/>
      <c r="R35" s="52"/>
      <c r="S35" s="52"/>
      <c r="T35" s="52"/>
      <c r="U35" s="52"/>
      <c r="V35" s="52"/>
      <c r="W35" s="52"/>
      <c r="X35" s="52" t="n">
        <f aca="false">SUM(B35:W35)</f>
        <v>34511</v>
      </c>
    </row>
    <row r="36" customFormat="false" ht="14.65" hidden="false" customHeight="false" outlineLevel="0" collapsed="false">
      <c r="A36" s="112" t="s">
        <v>167</v>
      </c>
      <c r="B36" s="52" t="n">
        <v>8213</v>
      </c>
      <c r="C36" s="113" t="n">
        <v>18467</v>
      </c>
      <c r="D36" s="52" t="n">
        <v>13160</v>
      </c>
      <c r="E36" s="52" t="n">
        <v>3074</v>
      </c>
      <c r="F36" s="52" t="n">
        <v>450</v>
      </c>
      <c r="G36" s="52"/>
      <c r="H36" s="52"/>
      <c r="I36" s="52"/>
      <c r="J36" s="52"/>
      <c r="K36" s="52"/>
      <c r="L36" s="52"/>
      <c r="M36" s="52"/>
      <c r="N36" s="52"/>
      <c r="O36" s="52"/>
      <c r="P36" s="52"/>
      <c r="Q36" s="52"/>
      <c r="R36" s="52"/>
      <c r="S36" s="52"/>
      <c r="T36" s="52"/>
      <c r="U36" s="52"/>
      <c r="V36" s="52"/>
      <c r="W36" s="52"/>
      <c r="X36" s="52" t="n">
        <f aca="false">SUM(B36:W36)</f>
        <v>43364</v>
      </c>
    </row>
    <row r="37" customFormat="false" ht="14.65" hidden="false" customHeight="false" outlineLevel="0" collapsed="false">
      <c r="A37" s="112" t="s">
        <v>119</v>
      </c>
      <c r="B37" s="52" t="n">
        <v>6712</v>
      </c>
      <c r="C37" s="113" t="n">
        <v>18025</v>
      </c>
      <c r="D37" s="52" t="n">
        <v>3019</v>
      </c>
      <c r="E37" s="52" t="n">
        <v>1511</v>
      </c>
      <c r="F37" s="52" t="n">
        <v>207</v>
      </c>
      <c r="G37" s="52"/>
      <c r="H37" s="52"/>
      <c r="I37" s="52"/>
      <c r="J37" s="52"/>
      <c r="K37" s="52"/>
      <c r="L37" s="52"/>
      <c r="M37" s="52"/>
      <c r="N37" s="52"/>
      <c r="O37" s="52"/>
      <c r="P37" s="52"/>
      <c r="Q37" s="52"/>
      <c r="R37" s="52"/>
      <c r="S37" s="52"/>
      <c r="T37" s="52"/>
      <c r="U37" s="52"/>
      <c r="V37" s="52"/>
      <c r="W37" s="52"/>
      <c r="X37" s="52" t="n">
        <f aca="false">SUM(B37:W37)</f>
        <v>29474</v>
      </c>
    </row>
    <row r="38" customFormat="false" ht="14.65" hidden="false" customHeight="false" outlineLevel="0" collapsed="false">
      <c r="A38" s="112" t="s">
        <v>98</v>
      </c>
      <c r="B38" s="52" t="n">
        <v>7681</v>
      </c>
      <c r="C38" s="113" t="n">
        <v>17477</v>
      </c>
      <c r="D38" s="52" t="n">
        <v>10671</v>
      </c>
      <c r="E38" s="52" t="n">
        <v>2866</v>
      </c>
      <c r="F38" s="52" t="n">
        <v>510</v>
      </c>
      <c r="G38" s="52"/>
      <c r="H38" s="52" t="n">
        <v>220</v>
      </c>
      <c r="I38" s="52"/>
      <c r="J38" s="52"/>
      <c r="K38" s="52"/>
      <c r="L38" s="52"/>
      <c r="M38" s="52"/>
      <c r="N38" s="52"/>
      <c r="O38" s="52"/>
      <c r="P38" s="52"/>
      <c r="Q38" s="52"/>
      <c r="R38" s="52"/>
      <c r="S38" s="52"/>
      <c r="T38" s="52"/>
      <c r="U38" s="52"/>
      <c r="V38" s="52"/>
      <c r="W38" s="52"/>
      <c r="X38" s="52" t="n">
        <f aca="false">SUM(B38:W38)</f>
        <v>39425</v>
      </c>
    </row>
    <row r="39" customFormat="false" ht="14.65" hidden="false" customHeight="false" outlineLevel="0" collapsed="false">
      <c r="A39" s="112" t="s">
        <v>58</v>
      </c>
      <c r="B39" s="52" t="n">
        <v>10892</v>
      </c>
      <c r="C39" s="113" t="n">
        <v>15232</v>
      </c>
      <c r="D39" s="52" t="n">
        <v>10985</v>
      </c>
      <c r="E39" s="52" t="n">
        <v>3070</v>
      </c>
      <c r="F39" s="52" t="n">
        <v>199</v>
      </c>
      <c r="G39" s="52"/>
      <c r="H39" s="52"/>
      <c r="I39" s="52" t="n">
        <v>111</v>
      </c>
      <c r="J39" s="52" t="n">
        <v>305</v>
      </c>
      <c r="K39" s="52"/>
      <c r="L39" s="52"/>
      <c r="M39" s="52"/>
      <c r="N39" s="52"/>
      <c r="O39" s="52"/>
      <c r="P39" s="52"/>
      <c r="Q39" s="52"/>
      <c r="R39" s="52"/>
      <c r="S39" s="52"/>
      <c r="T39" s="52"/>
      <c r="U39" s="52"/>
      <c r="V39" s="52"/>
      <c r="W39" s="52"/>
      <c r="X39" s="52" t="n">
        <f aca="false">SUM(B39:W39)</f>
        <v>40794</v>
      </c>
    </row>
    <row r="40" customFormat="false" ht="14.65" hidden="false" customHeight="false" outlineLevel="0" collapsed="false">
      <c r="A40" s="112" t="s">
        <v>57</v>
      </c>
      <c r="B40" s="52" t="n">
        <v>7570</v>
      </c>
      <c r="C40" s="113" t="n">
        <v>15070</v>
      </c>
      <c r="D40" s="52" t="n">
        <v>11814</v>
      </c>
      <c r="E40" s="52" t="n">
        <v>2666</v>
      </c>
      <c r="F40" s="52" t="n">
        <v>261</v>
      </c>
      <c r="G40" s="52" t="n">
        <v>483</v>
      </c>
      <c r="H40" s="52"/>
      <c r="I40" s="52"/>
      <c r="J40" s="52"/>
      <c r="K40" s="52"/>
      <c r="L40" s="52"/>
      <c r="M40" s="52"/>
      <c r="N40" s="52"/>
      <c r="O40" s="52" t="n">
        <v>193</v>
      </c>
      <c r="P40" s="52"/>
      <c r="Q40" s="52"/>
      <c r="R40" s="52"/>
      <c r="S40" s="52"/>
      <c r="T40" s="52"/>
      <c r="U40" s="52"/>
      <c r="V40" s="52"/>
      <c r="W40" s="52"/>
      <c r="X40" s="52" t="n">
        <f aca="false">SUM(B40:W40)</f>
        <v>38057</v>
      </c>
    </row>
    <row r="41" customFormat="false" ht="14.65" hidden="false" customHeight="false" outlineLevel="0" collapsed="false">
      <c r="A41" s="112" t="s">
        <v>104</v>
      </c>
      <c r="B41" s="52" t="n">
        <v>7651</v>
      </c>
      <c r="C41" s="113" t="n">
        <v>13806</v>
      </c>
      <c r="D41" s="52" t="n">
        <v>6447</v>
      </c>
      <c r="E41" s="52" t="n">
        <v>2457</v>
      </c>
      <c r="F41" s="52" t="n">
        <v>211</v>
      </c>
      <c r="G41" s="52"/>
      <c r="H41" s="52"/>
      <c r="I41" s="52"/>
      <c r="J41" s="52"/>
      <c r="K41" s="52"/>
      <c r="L41" s="52"/>
      <c r="M41" s="52"/>
      <c r="N41" s="52"/>
      <c r="O41" s="52"/>
      <c r="P41" s="52"/>
      <c r="Q41" s="52"/>
      <c r="R41" s="52"/>
      <c r="S41" s="52"/>
      <c r="T41" s="52"/>
      <c r="U41" s="52"/>
      <c r="V41" s="52"/>
      <c r="W41" s="52"/>
      <c r="X41" s="52" t="n">
        <f aca="false">SUM(B41:W41)</f>
        <v>30572</v>
      </c>
    </row>
    <row r="42" customFormat="false" ht="14.65" hidden="false" customHeight="false" outlineLevel="0" collapsed="false">
      <c r="A42" s="112" t="s">
        <v>151</v>
      </c>
      <c r="B42" s="52" t="n">
        <v>7400</v>
      </c>
      <c r="C42" s="113" t="n">
        <v>13647</v>
      </c>
      <c r="D42" s="52" t="n">
        <v>11685</v>
      </c>
      <c r="E42" s="52" t="n">
        <v>3991</v>
      </c>
      <c r="F42" s="52" t="n">
        <v>200</v>
      </c>
      <c r="G42" s="52"/>
      <c r="H42" s="52" t="n">
        <v>151</v>
      </c>
      <c r="I42" s="52"/>
      <c r="J42" s="52"/>
      <c r="K42" s="52"/>
      <c r="L42" s="52"/>
      <c r="M42" s="52"/>
      <c r="N42" s="52"/>
      <c r="O42" s="52"/>
      <c r="P42" s="52"/>
      <c r="Q42" s="52"/>
      <c r="R42" s="52"/>
      <c r="S42" s="52"/>
      <c r="T42" s="52"/>
      <c r="U42" s="52"/>
      <c r="V42" s="52"/>
      <c r="W42" s="52"/>
      <c r="X42" s="52" t="n">
        <f aca="false">SUM(B42:W42)</f>
        <v>37074</v>
      </c>
    </row>
    <row r="43" customFormat="false" ht="14.65" hidden="false" customHeight="false" outlineLevel="0" collapsed="false">
      <c r="A43" s="112" t="s">
        <v>99</v>
      </c>
      <c r="B43" s="52" t="n">
        <v>8254</v>
      </c>
      <c r="C43" s="113" t="n">
        <v>13487</v>
      </c>
      <c r="D43" s="52" t="n">
        <v>7318</v>
      </c>
      <c r="E43" s="52" t="n">
        <v>1608</v>
      </c>
      <c r="F43" s="52" t="n">
        <v>326</v>
      </c>
      <c r="G43" s="52"/>
      <c r="H43" s="52"/>
      <c r="I43" s="52"/>
      <c r="J43" s="52"/>
      <c r="K43" s="52"/>
      <c r="L43" s="52"/>
      <c r="M43" s="52"/>
      <c r="N43" s="52"/>
      <c r="O43" s="52"/>
      <c r="P43" s="52"/>
      <c r="Q43" s="52"/>
      <c r="R43" s="52"/>
      <c r="S43" s="52"/>
      <c r="T43" s="52"/>
      <c r="U43" s="52"/>
      <c r="V43" s="52"/>
      <c r="W43" s="52"/>
      <c r="X43" s="52" t="n">
        <f aca="false">SUM(B43:W43)</f>
        <v>30993</v>
      </c>
    </row>
    <row r="44" customFormat="false" ht="14.65" hidden="false" customHeight="false" outlineLevel="0" collapsed="false">
      <c r="A44" s="112" t="s">
        <v>150</v>
      </c>
      <c r="B44" s="52" t="n">
        <v>11845</v>
      </c>
      <c r="C44" s="113" t="n">
        <v>13486</v>
      </c>
      <c r="D44" s="52" t="n">
        <v>12923</v>
      </c>
      <c r="E44" s="52" t="n">
        <v>2693</v>
      </c>
      <c r="F44" s="52" t="n">
        <v>386</v>
      </c>
      <c r="G44" s="52"/>
      <c r="H44" s="52" t="n">
        <v>243</v>
      </c>
      <c r="I44" s="52"/>
      <c r="J44" s="52"/>
      <c r="K44" s="52"/>
      <c r="L44" s="52"/>
      <c r="M44" s="52"/>
      <c r="N44" s="52"/>
      <c r="O44" s="52"/>
      <c r="P44" s="52"/>
      <c r="Q44" s="52"/>
      <c r="R44" s="52"/>
      <c r="S44" s="52"/>
      <c r="T44" s="52"/>
      <c r="U44" s="52"/>
      <c r="V44" s="52"/>
      <c r="W44" s="52"/>
      <c r="X44" s="52" t="n">
        <f aca="false">SUM(B44:W44)</f>
        <v>41576</v>
      </c>
    </row>
    <row r="45" customFormat="false" ht="14.65" hidden="false" customHeight="false" outlineLevel="0" collapsed="false">
      <c r="A45" s="112" t="s">
        <v>105</v>
      </c>
      <c r="B45" s="52" t="n">
        <v>8331</v>
      </c>
      <c r="C45" s="113" t="n">
        <v>13159</v>
      </c>
      <c r="D45" s="52" t="n">
        <v>5412</v>
      </c>
      <c r="E45" s="52" t="n">
        <v>1872</v>
      </c>
      <c r="F45" s="52" t="n">
        <v>222</v>
      </c>
      <c r="G45" s="52"/>
      <c r="H45" s="52" t="n">
        <v>235</v>
      </c>
      <c r="I45" s="52"/>
      <c r="J45" s="52" t="n">
        <v>318</v>
      </c>
      <c r="K45" s="52"/>
      <c r="L45" s="52"/>
      <c r="M45" s="52"/>
      <c r="N45" s="52"/>
      <c r="O45" s="52"/>
      <c r="P45" s="52"/>
      <c r="Q45" s="52"/>
      <c r="R45" s="52"/>
      <c r="S45" s="52"/>
      <c r="T45" s="52"/>
      <c r="U45" s="52"/>
      <c r="V45" s="52"/>
      <c r="W45" s="52"/>
      <c r="X45" s="52" t="n">
        <f aca="false">SUM(B45:W45)</f>
        <v>29549</v>
      </c>
    </row>
    <row r="46" customFormat="false" ht="14.65" hidden="false" customHeight="false" outlineLevel="0" collapsed="false">
      <c r="A46" s="112" t="s">
        <v>147</v>
      </c>
      <c r="B46" s="52" t="n">
        <v>14899</v>
      </c>
      <c r="C46" s="113" t="n">
        <v>12725</v>
      </c>
      <c r="D46" s="52" t="n">
        <v>6607</v>
      </c>
      <c r="E46" s="52" t="n">
        <v>3136</v>
      </c>
      <c r="F46" s="52" t="n">
        <v>265</v>
      </c>
      <c r="G46" s="52" t="n">
        <v>478</v>
      </c>
      <c r="H46" s="52" t="n">
        <v>181</v>
      </c>
      <c r="I46" s="52"/>
      <c r="J46" s="52"/>
      <c r="K46" s="52" t="n">
        <v>292</v>
      </c>
      <c r="L46" s="52"/>
      <c r="M46" s="52"/>
      <c r="N46" s="52"/>
      <c r="O46" s="52"/>
      <c r="P46" s="52"/>
      <c r="Q46" s="52" t="n">
        <v>82</v>
      </c>
      <c r="R46" s="52"/>
      <c r="S46" s="52"/>
      <c r="T46" s="52"/>
      <c r="U46" s="52"/>
      <c r="V46" s="52"/>
      <c r="W46" s="52"/>
      <c r="X46" s="52" t="n">
        <f aca="false">SUM(B46:W46)</f>
        <v>38665</v>
      </c>
    </row>
    <row r="47" customFormat="false" ht="14.65" hidden="false" customHeight="false" outlineLevel="0" collapsed="false">
      <c r="A47" s="112" t="s">
        <v>63</v>
      </c>
      <c r="B47" s="52" t="n">
        <v>9567</v>
      </c>
      <c r="C47" s="113" t="n">
        <v>12525</v>
      </c>
      <c r="D47" s="52" t="n">
        <v>6510</v>
      </c>
      <c r="E47" s="52" t="n">
        <v>3714</v>
      </c>
      <c r="F47" s="52" t="n">
        <v>243</v>
      </c>
      <c r="G47" s="52" t="n">
        <v>489</v>
      </c>
      <c r="H47" s="52"/>
      <c r="I47" s="52"/>
      <c r="J47" s="52"/>
      <c r="K47" s="52"/>
      <c r="L47" s="52" t="n">
        <v>101</v>
      </c>
      <c r="M47" s="52"/>
      <c r="N47" s="52"/>
      <c r="O47" s="52"/>
      <c r="P47" s="52"/>
      <c r="Q47" s="52"/>
      <c r="R47" s="52"/>
      <c r="S47" s="52"/>
      <c r="T47" s="52"/>
      <c r="U47" s="52"/>
      <c r="V47" s="52"/>
      <c r="W47" s="52"/>
      <c r="X47" s="52" t="n">
        <f aca="false">SUM(B47:W47)</f>
        <v>33149</v>
      </c>
    </row>
    <row r="48" customFormat="false" ht="14.65" hidden="false" customHeight="false" outlineLevel="0" collapsed="false">
      <c r="A48" s="112" t="s">
        <v>87</v>
      </c>
      <c r="B48" s="52" t="n">
        <v>12520</v>
      </c>
      <c r="C48" s="113" t="n">
        <v>12424</v>
      </c>
      <c r="D48" s="52" t="n">
        <v>12776</v>
      </c>
      <c r="E48" s="52" t="n">
        <v>2810</v>
      </c>
      <c r="F48" s="52" t="n">
        <v>384</v>
      </c>
      <c r="G48" s="52"/>
      <c r="H48" s="52"/>
      <c r="I48" s="52"/>
      <c r="J48" s="52" t="n">
        <v>493</v>
      </c>
      <c r="K48" s="52"/>
      <c r="L48" s="52"/>
      <c r="M48" s="52"/>
      <c r="N48" s="52"/>
      <c r="O48" s="52"/>
      <c r="P48" s="52"/>
      <c r="Q48" s="52"/>
      <c r="R48" s="52"/>
      <c r="S48" s="52"/>
      <c r="T48" s="52"/>
      <c r="U48" s="52"/>
      <c r="V48" s="52"/>
      <c r="W48" s="52"/>
      <c r="X48" s="52" t="n">
        <f aca="false">SUM(B48:W48)</f>
        <v>41407</v>
      </c>
    </row>
    <row r="49" customFormat="false" ht="14.65" hidden="false" customHeight="false" outlineLevel="0" collapsed="false">
      <c r="A49" s="112" t="s">
        <v>69</v>
      </c>
      <c r="B49" s="52" t="n">
        <v>13083</v>
      </c>
      <c r="C49" s="113" t="n">
        <v>12201</v>
      </c>
      <c r="D49" s="52" t="n">
        <v>9682</v>
      </c>
      <c r="E49" s="52" t="n">
        <v>1539</v>
      </c>
      <c r="F49" s="52" t="n">
        <v>287</v>
      </c>
      <c r="G49" s="52"/>
      <c r="H49" s="52" t="n">
        <v>332</v>
      </c>
      <c r="I49" s="52"/>
      <c r="J49" s="52"/>
      <c r="K49" s="52"/>
      <c r="L49" s="52"/>
      <c r="M49" s="52"/>
      <c r="N49" s="52"/>
      <c r="O49" s="52"/>
      <c r="P49" s="52"/>
      <c r="Q49" s="52"/>
      <c r="R49" s="52"/>
      <c r="S49" s="52"/>
      <c r="T49" s="52"/>
      <c r="U49" s="52"/>
      <c r="V49" s="52"/>
      <c r="W49" s="52"/>
      <c r="X49" s="52" t="n">
        <f aca="false">SUM(B49:W49)</f>
        <v>37124</v>
      </c>
    </row>
    <row r="50" customFormat="false" ht="14.65" hidden="false" customHeight="false" outlineLevel="0" collapsed="false">
      <c r="A50" s="112" t="s">
        <v>159</v>
      </c>
      <c r="B50" s="52" t="n">
        <v>10776</v>
      </c>
      <c r="C50" s="113" t="n">
        <v>12148</v>
      </c>
      <c r="D50" s="52" t="n">
        <v>8704</v>
      </c>
      <c r="E50" s="52" t="n">
        <v>3994</v>
      </c>
      <c r="F50" s="52" t="n">
        <v>320</v>
      </c>
      <c r="G50" s="52"/>
      <c r="H50" s="52"/>
      <c r="I50" s="52"/>
      <c r="J50" s="52"/>
      <c r="K50" s="52"/>
      <c r="L50" s="52"/>
      <c r="M50" s="52"/>
      <c r="N50" s="52"/>
      <c r="O50" s="52"/>
      <c r="P50" s="52"/>
      <c r="Q50" s="52"/>
      <c r="R50" s="52"/>
      <c r="S50" s="52"/>
      <c r="T50" s="52"/>
      <c r="U50" s="52"/>
      <c r="V50" s="52"/>
      <c r="W50" s="52"/>
      <c r="X50" s="52" t="n">
        <f aca="false">SUM(B50:W50)</f>
        <v>35942</v>
      </c>
    </row>
    <row r="51" customFormat="false" ht="14.65" hidden="false" customHeight="false" outlineLevel="0" collapsed="false">
      <c r="A51" s="112" t="s">
        <v>133</v>
      </c>
      <c r="B51" s="52" t="n">
        <v>6229</v>
      </c>
      <c r="C51" s="113" t="n">
        <v>12021</v>
      </c>
      <c r="D51" s="52" t="n">
        <v>6692</v>
      </c>
      <c r="E51" s="52" t="n">
        <v>2165</v>
      </c>
      <c r="F51" s="52" t="n">
        <v>234</v>
      </c>
      <c r="G51" s="52" t="n">
        <v>332</v>
      </c>
      <c r="H51" s="52"/>
      <c r="I51" s="52"/>
      <c r="J51" s="52"/>
      <c r="K51" s="52"/>
      <c r="L51" s="52" t="n">
        <v>82</v>
      </c>
      <c r="M51" s="52"/>
      <c r="N51" s="52"/>
      <c r="O51" s="52"/>
      <c r="P51" s="52" t="n">
        <v>56</v>
      </c>
      <c r="Q51" s="52"/>
      <c r="R51" s="52"/>
      <c r="S51" s="52"/>
      <c r="T51" s="52"/>
      <c r="U51" s="52"/>
      <c r="V51" s="52"/>
      <c r="W51" s="52"/>
      <c r="X51" s="52" t="n">
        <f aca="false">SUM(B51:W51)</f>
        <v>27811</v>
      </c>
    </row>
    <row r="52" customFormat="false" ht="14.65" hidden="false" customHeight="false" outlineLevel="0" collapsed="false">
      <c r="A52" s="112" t="s">
        <v>164</v>
      </c>
      <c r="B52" s="52" t="n">
        <v>11807</v>
      </c>
      <c r="C52" s="113" t="n">
        <v>11983</v>
      </c>
      <c r="D52" s="52" t="n">
        <v>9164</v>
      </c>
      <c r="E52" s="52" t="n">
        <v>2644</v>
      </c>
      <c r="F52" s="52" t="n">
        <v>280</v>
      </c>
      <c r="G52" s="52"/>
      <c r="H52" s="52"/>
      <c r="I52" s="52"/>
      <c r="J52" s="52"/>
      <c r="K52" s="52" t="n">
        <v>371</v>
      </c>
      <c r="L52" s="52"/>
      <c r="M52" s="52"/>
      <c r="N52" s="52"/>
      <c r="O52" s="52"/>
      <c r="P52" s="52"/>
      <c r="Q52" s="52"/>
      <c r="R52" s="52"/>
      <c r="S52" s="52"/>
      <c r="T52" s="52"/>
      <c r="U52" s="52"/>
      <c r="V52" s="52"/>
      <c r="W52" s="52"/>
      <c r="X52" s="52" t="n">
        <f aca="false">SUM(B52:W52)</f>
        <v>36249</v>
      </c>
    </row>
    <row r="53" customFormat="false" ht="14.65" hidden="false" customHeight="false" outlineLevel="0" collapsed="false">
      <c r="A53" s="112" t="s">
        <v>109</v>
      </c>
      <c r="B53" s="52" t="n">
        <v>16880</v>
      </c>
      <c r="C53" s="113" t="n">
        <v>11902</v>
      </c>
      <c r="D53" s="52" t="n">
        <v>6552</v>
      </c>
      <c r="E53" s="52" t="n">
        <v>2151</v>
      </c>
      <c r="F53" s="52" t="n">
        <v>188</v>
      </c>
      <c r="G53" s="52" t="n">
        <v>516</v>
      </c>
      <c r="H53" s="52"/>
      <c r="I53" s="52"/>
      <c r="J53" s="52"/>
      <c r="K53" s="52"/>
      <c r="L53" s="52"/>
      <c r="M53" s="52"/>
      <c r="N53" s="52"/>
      <c r="O53" s="52"/>
      <c r="P53" s="52"/>
      <c r="Q53" s="52"/>
      <c r="R53" s="52"/>
      <c r="S53" s="52"/>
      <c r="T53" s="52"/>
      <c r="U53" s="52"/>
      <c r="V53" s="52"/>
      <c r="W53" s="52"/>
      <c r="X53" s="52" t="n">
        <f aca="false">SUM(B53:W53)</f>
        <v>38189</v>
      </c>
    </row>
    <row r="54" customFormat="false" ht="14.65" hidden="false" customHeight="false" outlineLevel="0" collapsed="false">
      <c r="A54" s="112" t="s">
        <v>55</v>
      </c>
      <c r="B54" s="52" t="n">
        <v>8601</v>
      </c>
      <c r="C54" s="113" t="n">
        <v>11891</v>
      </c>
      <c r="D54" s="52" t="n">
        <v>7035</v>
      </c>
      <c r="E54" s="52" t="n">
        <v>2106</v>
      </c>
      <c r="F54" s="52" t="n">
        <v>183</v>
      </c>
      <c r="G54" s="52" t="n">
        <v>278</v>
      </c>
      <c r="H54" s="52" t="n">
        <v>337</v>
      </c>
      <c r="I54" s="52" t="n">
        <v>111</v>
      </c>
      <c r="J54" s="52"/>
      <c r="K54" s="52"/>
      <c r="L54" s="52"/>
      <c r="M54" s="52" t="n">
        <v>78</v>
      </c>
      <c r="N54" s="52"/>
      <c r="O54" s="52"/>
      <c r="P54" s="52"/>
      <c r="Q54" s="52"/>
      <c r="R54" s="52"/>
      <c r="S54" s="52"/>
      <c r="T54" s="52"/>
      <c r="U54" s="52"/>
      <c r="V54" s="52"/>
      <c r="W54" s="52"/>
      <c r="X54" s="52" t="n">
        <f aca="false">SUM(B54:W54)</f>
        <v>30620</v>
      </c>
    </row>
    <row r="55" customFormat="false" ht="14.65" hidden="false" customHeight="false" outlineLevel="0" collapsed="false">
      <c r="A55" s="112" t="s">
        <v>65</v>
      </c>
      <c r="B55" s="52" t="n">
        <v>7869</v>
      </c>
      <c r="C55" s="113" t="n">
        <v>11722</v>
      </c>
      <c r="D55" s="52" t="n">
        <v>12130</v>
      </c>
      <c r="E55" s="52" t="n">
        <v>2618</v>
      </c>
      <c r="F55" s="52" t="n">
        <v>200</v>
      </c>
      <c r="G55" s="52" t="n">
        <v>392</v>
      </c>
      <c r="H55" s="52" t="n">
        <v>140</v>
      </c>
      <c r="I55" s="52"/>
      <c r="J55" s="52" t="n">
        <v>353</v>
      </c>
      <c r="K55" s="52"/>
      <c r="L55" s="52"/>
      <c r="M55" s="52"/>
      <c r="N55" s="52"/>
      <c r="O55" s="52"/>
      <c r="P55" s="52"/>
      <c r="Q55" s="52"/>
      <c r="R55" s="52"/>
      <c r="S55" s="52"/>
      <c r="T55" s="52"/>
      <c r="U55" s="52"/>
      <c r="V55" s="52"/>
      <c r="W55" s="52"/>
      <c r="X55" s="52" t="n">
        <f aca="false">SUM(B55:W55)</f>
        <v>35424</v>
      </c>
    </row>
    <row r="56" customFormat="false" ht="14.65" hidden="false" customHeight="false" outlineLevel="0" collapsed="false">
      <c r="A56" s="112" t="s">
        <v>138</v>
      </c>
      <c r="B56" s="52" t="n">
        <v>7687</v>
      </c>
      <c r="C56" s="113" t="n">
        <v>11695</v>
      </c>
      <c r="D56" s="52" t="n">
        <v>8036</v>
      </c>
      <c r="E56" s="52" t="n">
        <v>1589</v>
      </c>
      <c r="F56" s="52" t="n">
        <v>403</v>
      </c>
      <c r="G56" s="52" t="n">
        <v>346</v>
      </c>
      <c r="H56" s="52" t="n">
        <v>215</v>
      </c>
      <c r="I56" s="52"/>
      <c r="J56" s="52"/>
      <c r="K56" s="52"/>
      <c r="L56" s="52"/>
      <c r="M56" s="52"/>
      <c r="N56" s="52"/>
      <c r="O56" s="52"/>
      <c r="P56" s="52"/>
      <c r="Q56" s="52"/>
      <c r="R56" s="52"/>
      <c r="S56" s="52"/>
      <c r="T56" s="52"/>
      <c r="U56" s="52"/>
      <c r="V56" s="52"/>
      <c r="W56" s="52"/>
      <c r="X56" s="52" t="n">
        <f aca="false">SUM(B56:W56)</f>
        <v>29971</v>
      </c>
    </row>
    <row r="57" customFormat="false" ht="14.65" hidden="false" customHeight="false" outlineLevel="0" collapsed="false">
      <c r="A57" s="112" t="s">
        <v>115</v>
      </c>
      <c r="B57" s="52" t="n">
        <v>7926</v>
      </c>
      <c r="C57" s="113" t="n">
        <v>11614</v>
      </c>
      <c r="D57" s="52" t="n">
        <v>6269</v>
      </c>
      <c r="E57" s="52" t="n">
        <v>3518</v>
      </c>
      <c r="F57" s="52" t="n">
        <v>244</v>
      </c>
      <c r="G57" s="52" t="n">
        <v>707</v>
      </c>
      <c r="H57" s="52"/>
      <c r="I57" s="52"/>
      <c r="J57" s="52"/>
      <c r="K57" s="52"/>
      <c r="L57" s="52" t="n">
        <v>107</v>
      </c>
      <c r="M57" s="52"/>
      <c r="N57" s="52"/>
      <c r="O57" s="52"/>
      <c r="P57" s="52" t="n">
        <v>44</v>
      </c>
      <c r="Q57" s="52"/>
      <c r="R57" s="52"/>
      <c r="S57" s="52"/>
      <c r="T57" s="52"/>
      <c r="U57" s="52"/>
      <c r="V57" s="52"/>
      <c r="W57" s="52"/>
      <c r="X57" s="52" t="n">
        <f aca="false">SUM(B57:W57)</f>
        <v>30429</v>
      </c>
    </row>
    <row r="58" customFormat="false" ht="14.65" hidden="false" customHeight="false" outlineLevel="0" collapsed="false">
      <c r="A58" s="112" t="s">
        <v>139</v>
      </c>
      <c r="B58" s="52" t="n">
        <v>17178</v>
      </c>
      <c r="C58" s="113" t="n">
        <v>11521</v>
      </c>
      <c r="D58" s="52" t="n">
        <v>9197</v>
      </c>
      <c r="E58" s="52" t="n">
        <v>2833</v>
      </c>
      <c r="F58" s="52" t="n">
        <v>236</v>
      </c>
      <c r="G58" s="52" t="n">
        <v>563</v>
      </c>
      <c r="H58" s="52" t="n">
        <v>209</v>
      </c>
      <c r="I58" s="52"/>
      <c r="J58" s="52"/>
      <c r="K58" s="52"/>
      <c r="L58" s="52"/>
      <c r="M58" s="52"/>
      <c r="N58" s="52"/>
      <c r="O58" s="52"/>
      <c r="P58" s="52"/>
      <c r="Q58" s="52"/>
      <c r="R58" s="52"/>
      <c r="S58" s="52"/>
      <c r="T58" s="52"/>
      <c r="U58" s="52"/>
      <c r="V58" s="52"/>
      <c r="W58" s="52"/>
      <c r="X58" s="52" t="n">
        <f aca="false">SUM(B58:W58)</f>
        <v>41737</v>
      </c>
    </row>
    <row r="59" customFormat="false" ht="14.65" hidden="false" customHeight="false" outlineLevel="0" collapsed="false">
      <c r="A59" s="112" t="s">
        <v>60</v>
      </c>
      <c r="B59" s="52" t="n">
        <v>10508</v>
      </c>
      <c r="C59" s="113" t="n">
        <v>11380</v>
      </c>
      <c r="D59" s="52" t="n">
        <v>1061</v>
      </c>
      <c r="E59" s="52" t="n">
        <v>1540</v>
      </c>
      <c r="F59" s="52" t="n">
        <v>130</v>
      </c>
      <c r="G59" s="52"/>
      <c r="H59" s="52"/>
      <c r="I59" s="52"/>
      <c r="J59" s="52" t="n">
        <v>283</v>
      </c>
      <c r="K59" s="52"/>
      <c r="L59" s="52"/>
      <c r="M59" s="52"/>
      <c r="N59" s="52"/>
      <c r="O59" s="52"/>
      <c r="P59" s="52"/>
      <c r="Q59" s="52"/>
      <c r="R59" s="52"/>
      <c r="S59" s="52"/>
      <c r="T59" s="52"/>
      <c r="U59" s="52"/>
      <c r="V59" s="52"/>
      <c r="W59" s="52"/>
      <c r="X59" s="52" t="n">
        <f aca="false">SUM(B59:W59)</f>
        <v>24902</v>
      </c>
    </row>
    <row r="60" customFormat="false" ht="14.65" hidden="false" customHeight="false" outlineLevel="0" collapsed="false">
      <c r="A60" s="56" t="s">
        <v>142</v>
      </c>
      <c r="B60" s="114" t="n">
        <v>36763</v>
      </c>
      <c r="C60" s="52" t="n">
        <v>1557</v>
      </c>
      <c r="D60" s="52" t="n">
        <v>2161</v>
      </c>
      <c r="E60" s="52" t="n">
        <v>794</v>
      </c>
      <c r="F60" s="52" t="n">
        <v>96</v>
      </c>
      <c r="G60" s="52" t="n">
        <v>607</v>
      </c>
      <c r="H60" s="52" t="n">
        <v>146</v>
      </c>
      <c r="I60" s="52"/>
      <c r="J60" s="52"/>
      <c r="K60" s="52"/>
      <c r="L60" s="52"/>
      <c r="M60" s="52"/>
      <c r="N60" s="52"/>
      <c r="O60" s="52"/>
      <c r="P60" s="52"/>
      <c r="Q60" s="52"/>
      <c r="R60" s="52"/>
      <c r="S60" s="52"/>
      <c r="T60" s="52"/>
      <c r="U60" s="52"/>
      <c r="V60" s="52"/>
      <c r="W60" s="52"/>
      <c r="X60" s="52" t="n">
        <f aca="false">SUM(B60:W60)</f>
        <v>42124</v>
      </c>
    </row>
    <row r="61" customFormat="false" ht="14.65" hidden="false" customHeight="false" outlineLevel="0" collapsed="false">
      <c r="A61" s="56" t="s">
        <v>127</v>
      </c>
      <c r="B61" s="114" t="n">
        <v>36494</v>
      </c>
      <c r="C61" s="52" t="n">
        <v>3153</v>
      </c>
      <c r="D61" s="52" t="n">
        <v>4303</v>
      </c>
      <c r="E61" s="52"/>
      <c r="F61" s="52" t="n">
        <v>245</v>
      </c>
      <c r="G61" s="52" t="n">
        <v>1060</v>
      </c>
      <c r="H61" s="52" t="n">
        <v>169</v>
      </c>
      <c r="I61" s="52"/>
      <c r="J61" s="52"/>
      <c r="K61" s="52"/>
      <c r="L61" s="52"/>
      <c r="M61" s="52"/>
      <c r="N61" s="52"/>
      <c r="O61" s="52"/>
      <c r="P61" s="52"/>
      <c r="Q61" s="52"/>
      <c r="R61" s="52"/>
      <c r="S61" s="52"/>
      <c r="T61" s="52"/>
      <c r="U61" s="52"/>
      <c r="V61" s="52"/>
      <c r="W61" s="52"/>
      <c r="X61" s="52" t="n">
        <f aca="false">SUM(B61:W61)</f>
        <v>45424</v>
      </c>
    </row>
    <row r="62" customFormat="false" ht="14.65" hidden="false" customHeight="false" outlineLevel="0" collapsed="false">
      <c r="A62" s="56" t="s">
        <v>152</v>
      </c>
      <c r="B62" s="114" t="n">
        <v>31454</v>
      </c>
      <c r="C62" s="52" t="n">
        <v>3106</v>
      </c>
      <c r="D62" s="52"/>
      <c r="E62" s="52" t="n">
        <v>2100</v>
      </c>
      <c r="F62" s="52" t="n">
        <v>236</v>
      </c>
      <c r="G62" s="52" t="n">
        <v>796</v>
      </c>
      <c r="H62" s="52" t="n">
        <v>420</v>
      </c>
      <c r="I62" s="52"/>
      <c r="J62" s="52"/>
      <c r="K62" s="52"/>
      <c r="L62" s="52" t="n">
        <v>115</v>
      </c>
      <c r="M62" s="52"/>
      <c r="N62" s="52"/>
      <c r="O62" s="52"/>
      <c r="P62" s="52"/>
      <c r="Q62" s="52"/>
      <c r="R62" s="52"/>
      <c r="S62" s="52"/>
      <c r="T62" s="52"/>
      <c r="U62" s="52"/>
      <c r="V62" s="52"/>
      <c r="W62" s="52"/>
      <c r="X62" s="52" t="n">
        <f aca="false">SUM(B62:W62)</f>
        <v>38227</v>
      </c>
    </row>
    <row r="63" customFormat="false" ht="14.65" hidden="false" customHeight="false" outlineLevel="0" collapsed="false">
      <c r="A63" s="56" t="s">
        <v>93</v>
      </c>
      <c r="B63" s="114" t="n">
        <v>30823</v>
      </c>
      <c r="C63" s="52" t="n">
        <v>1079</v>
      </c>
      <c r="D63" s="52" t="n">
        <v>2128</v>
      </c>
      <c r="E63" s="52" t="n">
        <v>855</v>
      </c>
      <c r="F63" s="52"/>
      <c r="G63" s="52" t="n">
        <v>966</v>
      </c>
      <c r="H63" s="52" t="n">
        <v>232</v>
      </c>
      <c r="I63" s="52"/>
      <c r="J63" s="52"/>
      <c r="K63" s="52"/>
      <c r="L63" s="52"/>
      <c r="M63" s="52"/>
      <c r="N63" s="52"/>
      <c r="O63" s="52"/>
      <c r="P63" s="52"/>
      <c r="Q63" s="52"/>
      <c r="R63" s="52"/>
      <c r="S63" s="52"/>
      <c r="T63" s="52"/>
      <c r="U63" s="52"/>
      <c r="V63" s="52"/>
      <c r="W63" s="52"/>
      <c r="X63" s="52" t="n">
        <f aca="false">SUM(B63:W63)</f>
        <v>36083</v>
      </c>
    </row>
    <row r="64" customFormat="false" ht="14.65" hidden="false" customHeight="false" outlineLevel="0" collapsed="false">
      <c r="A64" s="56" t="s">
        <v>73</v>
      </c>
      <c r="B64" s="114" t="n">
        <v>30604</v>
      </c>
      <c r="C64" s="52" t="n">
        <v>4816</v>
      </c>
      <c r="D64" s="52" t="n">
        <v>4658</v>
      </c>
      <c r="E64" s="52" t="n">
        <v>1164</v>
      </c>
      <c r="F64" s="52" t="n">
        <v>130</v>
      </c>
      <c r="G64" s="52" t="n">
        <v>347</v>
      </c>
      <c r="H64" s="52"/>
      <c r="I64" s="52"/>
      <c r="J64" s="52"/>
      <c r="K64" s="52" t="n">
        <v>191</v>
      </c>
      <c r="L64" s="52"/>
      <c r="M64" s="52"/>
      <c r="N64" s="52"/>
      <c r="O64" s="52"/>
      <c r="P64" s="52"/>
      <c r="Q64" s="52"/>
      <c r="R64" s="52"/>
      <c r="S64" s="52"/>
      <c r="T64" s="52"/>
      <c r="U64" s="52"/>
      <c r="V64" s="52"/>
      <c r="W64" s="52"/>
      <c r="X64" s="52" t="n">
        <f aca="false">SUM(B64:W64)</f>
        <v>41910</v>
      </c>
    </row>
    <row r="65" customFormat="false" ht="14.65" hidden="false" customHeight="false" outlineLevel="0" collapsed="false">
      <c r="A65" s="56" t="s">
        <v>166</v>
      </c>
      <c r="B65" s="114" t="n">
        <v>27750</v>
      </c>
      <c r="C65" s="52" t="n">
        <v>7238</v>
      </c>
      <c r="D65" s="52" t="n">
        <v>7084</v>
      </c>
      <c r="E65" s="52" t="n">
        <v>2101</v>
      </c>
      <c r="F65" s="52" t="n">
        <v>115</v>
      </c>
      <c r="G65" s="52" t="n">
        <v>584</v>
      </c>
      <c r="H65" s="52" t="n">
        <v>196</v>
      </c>
      <c r="I65" s="52"/>
      <c r="J65" s="52"/>
      <c r="K65" s="52"/>
      <c r="L65" s="52"/>
      <c r="M65" s="52" t="n">
        <v>190</v>
      </c>
      <c r="N65" s="52"/>
      <c r="O65" s="52" t="n">
        <v>90</v>
      </c>
      <c r="P65" s="52"/>
      <c r="Q65" s="52"/>
      <c r="R65" s="52"/>
      <c r="S65" s="52"/>
      <c r="T65" s="52"/>
      <c r="U65" s="52"/>
      <c r="V65" s="52"/>
      <c r="W65" s="52"/>
      <c r="X65" s="52" t="n">
        <f aca="false">SUM(B65:W65)</f>
        <v>45348</v>
      </c>
    </row>
    <row r="66" customFormat="false" ht="14.65" hidden="false" customHeight="false" outlineLevel="0" collapsed="false">
      <c r="A66" s="56" t="s">
        <v>96</v>
      </c>
      <c r="B66" s="114" t="n">
        <v>27007</v>
      </c>
      <c r="C66" s="52" t="n">
        <v>2956</v>
      </c>
      <c r="D66" s="52" t="n">
        <v>2820</v>
      </c>
      <c r="E66" s="52" t="n">
        <v>1154</v>
      </c>
      <c r="F66" s="52"/>
      <c r="G66" s="52" t="n">
        <v>379</v>
      </c>
      <c r="H66" s="52"/>
      <c r="I66" s="52"/>
      <c r="J66" s="52"/>
      <c r="K66" s="52"/>
      <c r="L66" s="52" t="n">
        <v>73</v>
      </c>
      <c r="M66" s="52"/>
      <c r="N66" s="52"/>
      <c r="O66" s="52"/>
      <c r="P66" s="52"/>
      <c r="Q66" s="52"/>
      <c r="R66" s="52"/>
      <c r="S66" s="52"/>
      <c r="T66" s="52"/>
      <c r="U66" s="52"/>
      <c r="V66" s="52"/>
      <c r="W66" s="52"/>
      <c r="X66" s="52" t="n">
        <f aca="false">SUM(B66:W66)</f>
        <v>34389</v>
      </c>
    </row>
    <row r="67" customFormat="false" ht="14.65" hidden="false" customHeight="false" outlineLevel="0" collapsed="false">
      <c r="A67" s="56" t="s">
        <v>77</v>
      </c>
      <c r="B67" s="114" t="n">
        <v>26983</v>
      </c>
      <c r="C67" s="52" t="n">
        <v>524</v>
      </c>
      <c r="D67" s="52" t="n">
        <v>716</v>
      </c>
      <c r="E67" s="52" t="n">
        <v>604</v>
      </c>
      <c r="F67" s="52"/>
      <c r="G67" s="52" t="n">
        <v>454</v>
      </c>
      <c r="H67" s="52"/>
      <c r="I67" s="52"/>
      <c r="J67" s="52"/>
      <c r="K67" s="52"/>
      <c r="L67" s="52"/>
      <c r="M67" s="52"/>
      <c r="N67" s="52"/>
      <c r="O67" s="52"/>
      <c r="P67" s="52"/>
      <c r="Q67" s="52"/>
      <c r="R67" s="52"/>
      <c r="S67" s="52"/>
      <c r="T67" s="52"/>
      <c r="U67" s="52"/>
      <c r="V67" s="52"/>
      <c r="W67" s="52"/>
      <c r="X67" s="52" t="n">
        <f aca="false">SUM(B67:W67)</f>
        <v>29281</v>
      </c>
    </row>
    <row r="68" customFormat="false" ht="14.65" hidden="false" customHeight="false" outlineLevel="0" collapsed="false">
      <c r="A68" s="56" t="s">
        <v>114</v>
      </c>
      <c r="B68" s="114" t="n">
        <v>26251</v>
      </c>
      <c r="C68" s="52" t="n">
        <v>5191</v>
      </c>
      <c r="D68" s="52" t="n">
        <v>3711</v>
      </c>
      <c r="E68" s="52" t="n">
        <v>1508</v>
      </c>
      <c r="F68" s="52" t="n">
        <v>177</v>
      </c>
      <c r="G68" s="52" t="n">
        <v>619</v>
      </c>
      <c r="H68" s="52"/>
      <c r="I68" s="52"/>
      <c r="J68" s="52"/>
      <c r="K68" s="52"/>
      <c r="L68" s="52"/>
      <c r="M68" s="52"/>
      <c r="N68" s="52"/>
      <c r="O68" s="52"/>
      <c r="P68" s="52"/>
      <c r="Q68" s="52"/>
      <c r="R68" s="52"/>
      <c r="S68" s="52"/>
      <c r="T68" s="52"/>
      <c r="U68" s="52"/>
      <c r="V68" s="52"/>
      <c r="W68" s="52"/>
      <c r="X68" s="52" t="n">
        <f aca="false">SUM(B68:W68)</f>
        <v>37457</v>
      </c>
    </row>
    <row r="69" customFormat="false" ht="14.65" hidden="false" customHeight="false" outlineLevel="0" collapsed="false">
      <c r="A69" s="56" t="s">
        <v>102</v>
      </c>
      <c r="B69" s="114" t="n">
        <v>25955</v>
      </c>
      <c r="C69" s="52"/>
      <c r="D69" s="52" t="n">
        <v>5600</v>
      </c>
      <c r="E69" s="52" t="n">
        <v>1728</v>
      </c>
      <c r="F69" s="52" t="n">
        <v>534</v>
      </c>
      <c r="G69" s="52"/>
      <c r="H69" s="52" t="n">
        <v>256</v>
      </c>
      <c r="I69" s="52" t="n">
        <v>10452</v>
      </c>
      <c r="J69" s="52"/>
      <c r="K69" s="52"/>
      <c r="L69" s="52"/>
      <c r="M69" s="52"/>
      <c r="N69" s="52"/>
      <c r="O69" s="52"/>
      <c r="P69" s="52"/>
      <c r="Q69" s="52"/>
      <c r="R69" s="52"/>
      <c r="S69" s="52"/>
      <c r="T69" s="52"/>
      <c r="U69" s="52"/>
      <c r="V69" s="52"/>
      <c r="W69" s="52"/>
      <c r="X69" s="52" t="n">
        <f aca="false">SUM(B69:W69)</f>
        <v>44525</v>
      </c>
    </row>
    <row r="70" customFormat="false" ht="14.65" hidden="false" customHeight="false" outlineLevel="0" collapsed="false">
      <c r="A70" s="56" t="s">
        <v>134</v>
      </c>
      <c r="B70" s="114" t="n">
        <v>25659</v>
      </c>
      <c r="C70" s="52" t="n">
        <v>2897</v>
      </c>
      <c r="D70" s="52" t="n">
        <v>3026</v>
      </c>
      <c r="E70" s="52" t="n">
        <v>2157</v>
      </c>
      <c r="F70" s="52"/>
      <c r="G70" s="52"/>
      <c r="H70" s="52"/>
      <c r="I70" s="52"/>
      <c r="J70" s="52"/>
      <c r="K70" s="52"/>
      <c r="L70" s="52" t="n">
        <v>131</v>
      </c>
      <c r="M70" s="52"/>
      <c r="N70" s="52"/>
      <c r="O70" s="52"/>
      <c r="P70" s="52"/>
      <c r="Q70" s="52"/>
      <c r="R70" s="52"/>
      <c r="S70" s="52"/>
      <c r="T70" s="52"/>
      <c r="U70" s="52"/>
      <c r="V70" s="52"/>
      <c r="W70" s="52"/>
      <c r="X70" s="52" t="n">
        <f aca="false">SUM(B70:W70)</f>
        <v>33870</v>
      </c>
    </row>
    <row r="71" customFormat="false" ht="14.65" hidden="false" customHeight="false" outlineLevel="0" collapsed="false">
      <c r="A71" s="56" t="s">
        <v>49</v>
      </c>
      <c r="B71" s="114" t="n">
        <v>24211</v>
      </c>
      <c r="C71" s="52" t="n">
        <v>3985</v>
      </c>
      <c r="D71" s="52" t="n">
        <v>3050</v>
      </c>
      <c r="E71" s="52" t="n">
        <v>2241</v>
      </c>
      <c r="F71" s="52" t="n">
        <v>162</v>
      </c>
      <c r="G71" s="52" t="n">
        <v>405</v>
      </c>
      <c r="H71" s="52"/>
      <c r="I71" s="52"/>
      <c r="J71" s="52"/>
      <c r="K71" s="52"/>
      <c r="L71" s="52" t="n">
        <v>67</v>
      </c>
      <c r="M71" s="52"/>
      <c r="N71" s="52"/>
      <c r="O71" s="52"/>
      <c r="P71" s="52"/>
      <c r="Q71" s="52"/>
      <c r="R71" s="52"/>
      <c r="S71" s="52"/>
      <c r="T71" s="52"/>
      <c r="U71" s="52"/>
      <c r="V71" s="52"/>
      <c r="W71" s="52"/>
      <c r="X71" s="52" t="n">
        <f aca="false">SUM(B71:W71)</f>
        <v>34121</v>
      </c>
    </row>
    <row r="72" customFormat="false" ht="14.65" hidden="false" customHeight="false" outlineLevel="0" collapsed="false">
      <c r="A72" s="56" t="s">
        <v>124</v>
      </c>
      <c r="B72" s="114" t="n">
        <v>23297</v>
      </c>
      <c r="C72" s="52" t="n">
        <v>1603</v>
      </c>
      <c r="D72" s="52" t="n">
        <v>2020</v>
      </c>
      <c r="E72" s="52" t="n">
        <v>1440</v>
      </c>
      <c r="F72" s="52"/>
      <c r="G72" s="52" t="n">
        <v>526</v>
      </c>
      <c r="H72" s="52" t="n">
        <v>161</v>
      </c>
      <c r="I72" s="52"/>
      <c r="J72" s="52"/>
      <c r="K72" s="52"/>
      <c r="L72" s="52" t="n">
        <v>51</v>
      </c>
      <c r="M72" s="52"/>
      <c r="N72" s="52"/>
      <c r="O72" s="52"/>
      <c r="P72" s="52"/>
      <c r="Q72" s="52"/>
      <c r="R72" s="52"/>
      <c r="S72" s="52"/>
      <c r="T72" s="52"/>
      <c r="U72" s="52"/>
      <c r="V72" s="52"/>
      <c r="W72" s="52"/>
      <c r="X72" s="52" t="n">
        <f aca="false">SUM(B72:W72)</f>
        <v>29098</v>
      </c>
    </row>
    <row r="73" customFormat="false" ht="14.65" hidden="false" customHeight="false" outlineLevel="0" collapsed="false">
      <c r="A73" s="56" t="s">
        <v>84</v>
      </c>
      <c r="B73" s="114" t="n">
        <v>22852</v>
      </c>
      <c r="C73" s="52" t="n">
        <v>6497</v>
      </c>
      <c r="D73" s="52" t="n">
        <v>5198</v>
      </c>
      <c r="E73" s="52" t="n">
        <v>2255</v>
      </c>
      <c r="F73" s="52" t="n">
        <v>160</v>
      </c>
      <c r="G73" s="52"/>
      <c r="H73" s="52"/>
      <c r="I73" s="52"/>
      <c r="J73" s="52"/>
      <c r="K73" s="52"/>
      <c r="L73" s="52" t="n">
        <v>146</v>
      </c>
      <c r="M73" s="52"/>
      <c r="N73" s="52"/>
      <c r="O73" s="52"/>
      <c r="P73" s="52"/>
      <c r="Q73" s="52"/>
      <c r="R73" s="52"/>
      <c r="S73" s="52"/>
      <c r="T73" s="52"/>
      <c r="U73" s="52"/>
      <c r="V73" s="52"/>
      <c r="W73" s="52"/>
      <c r="X73" s="52" t="n">
        <f aca="false">SUM(B73:W73)</f>
        <v>37108</v>
      </c>
    </row>
    <row r="74" customFormat="false" ht="14.65" hidden="false" customHeight="false" outlineLevel="0" collapsed="false">
      <c r="A74" s="56" t="s">
        <v>106</v>
      </c>
      <c r="B74" s="114" t="n">
        <v>22476</v>
      </c>
      <c r="C74" s="52" t="n">
        <v>3327</v>
      </c>
      <c r="D74" s="52" t="n">
        <v>3303</v>
      </c>
      <c r="E74" s="52" t="n">
        <v>1189</v>
      </c>
      <c r="F74" s="52" t="n">
        <v>116</v>
      </c>
      <c r="G74" s="52" t="n">
        <v>233</v>
      </c>
      <c r="H74" s="52"/>
      <c r="I74" s="52"/>
      <c r="J74" s="52"/>
      <c r="K74" s="52"/>
      <c r="L74" s="52" t="n">
        <v>34</v>
      </c>
      <c r="M74" s="52"/>
      <c r="N74" s="52"/>
      <c r="O74" s="52"/>
      <c r="P74" s="52"/>
      <c r="Q74" s="52"/>
      <c r="R74" s="52"/>
      <c r="S74" s="52"/>
      <c r="T74" s="52"/>
      <c r="U74" s="52"/>
      <c r="V74" s="52"/>
      <c r="W74" s="52"/>
      <c r="X74" s="52" t="n">
        <f aca="false">SUM(B74:W74)</f>
        <v>30678</v>
      </c>
    </row>
    <row r="75" customFormat="false" ht="14.65" hidden="false" customHeight="false" outlineLevel="0" collapsed="false">
      <c r="A75" s="56" t="s">
        <v>82</v>
      </c>
      <c r="B75" s="114" t="n">
        <v>20614</v>
      </c>
      <c r="C75" s="52" t="n">
        <v>7798</v>
      </c>
      <c r="D75" s="52" t="n">
        <v>6667</v>
      </c>
      <c r="E75" s="52" t="n">
        <v>2122</v>
      </c>
      <c r="F75" s="52" t="n">
        <v>181</v>
      </c>
      <c r="G75" s="52"/>
      <c r="H75" s="52"/>
      <c r="I75" s="52"/>
      <c r="J75" s="52"/>
      <c r="K75" s="52"/>
      <c r="L75" s="52"/>
      <c r="M75" s="52"/>
      <c r="N75" s="52"/>
      <c r="O75" s="52"/>
      <c r="P75" s="52"/>
      <c r="Q75" s="52"/>
      <c r="R75" s="52"/>
      <c r="S75" s="52"/>
      <c r="T75" s="52"/>
      <c r="U75" s="52"/>
      <c r="V75" s="52"/>
      <c r="W75" s="52"/>
      <c r="X75" s="52" t="n">
        <f aca="false">SUM(B75:W75)</f>
        <v>37382</v>
      </c>
    </row>
    <row r="76" customFormat="false" ht="14.65" hidden="false" customHeight="false" outlineLevel="0" collapsed="false">
      <c r="A76" s="56" t="s">
        <v>116</v>
      </c>
      <c r="B76" s="114" t="n">
        <v>20342</v>
      </c>
      <c r="C76" s="52" t="n">
        <v>4724</v>
      </c>
      <c r="D76" s="52" t="n">
        <v>4358</v>
      </c>
      <c r="E76" s="52" t="n">
        <v>1915</v>
      </c>
      <c r="F76" s="52" t="n">
        <v>151</v>
      </c>
      <c r="G76" s="52" t="n">
        <v>679</v>
      </c>
      <c r="H76" s="52" t="n">
        <v>195</v>
      </c>
      <c r="I76" s="52"/>
      <c r="J76" s="52" t="n">
        <v>178</v>
      </c>
      <c r="K76" s="52"/>
      <c r="L76" s="52"/>
      <c r="M76" s="52"/>
      <c r="N76" s="52"/>
      <c r="O76" s="52"/>
      <c r="P76" s="52"/>
      <c r="Q76" s="52"/>
      <c r="R76" s="52"/>
      <c r="S76" s="52"/>
      <c r="T76" s="52"/>
      <c r="U76" s="52"/>
      <c r="V76" s="52"/>
      <c r="W76" s="52"/>
      <c r="X76" s="52" t="n">
        <f aca="false">SUM(B76:W76)</f>
        <v>32542</v>
      </c>
    </row>
    <row r="77" customFormat="false" ht="14.65" hidden="false" customHeight="false" outlineLevel="0" collapsed="false">
      <c r="A77" s="56" t="s">
        <v>171</v>
      </c>
      <c r="B77" s="114" t="n">
        <v>20297</v>
      </c>
      <c r="C77" s="52" t="n">
        <v>1594</v>
      </c>
      <c r="D77" s="52"/>
      <c r="E77" s="52" t="n">
        <v>1523</v>
      </c>
      <c r="F77" s="52"/>
      <c r="G77" s="52" t="n">
        <v>981</v>
      </c>
      <c r="H77" s="52"/>
      <c r="I77" s="52"/>
      <c r="J77" s="52"/>
      <c r="K77" s="52"/>
      <c r="L77" s="52"/>
      <c r="M77" s="52"/>
      <c r="N77" s="52"/>
      <c r="O77" s="52"/>
      <c r="P77" s="52"/>
      <c r="Q77" s="52"/>
      <c r="R77" s="52"/>
      <c r="S77" s="52"/>
      <c r="T77" s="52"/>
      <c r="U77" s="52"/>
      <c r="V77" s="52"/>
      <c r="W77" s="52"/>
      <c r="X77" s="52" t="n">
        <f aca="false">SUM(B77:W77)</f>
        <v>24395</v>
      </c>
    </row>
    <row r="78" customFormat="false" ht="14.65" hidden="false" customHeight="false" outlineLevel="0" collapsed="false">
      <c r="A78" s="56" t="s">
        <v>148</v>
      </c>
      <c r="B78" s="114" t="n">
        <v>19795</v>
      </c>
      <c r="C78" s="52" t="n">
        <v>8255</v>
      </c>
      <c r="D78" s="52" t="n">
        <v>4218</v>
      </c>
      <c r="E78" s="52" t="n">
        <v>4029</v>
      </c>
      <c r="F78" s="52" t="n">
        <v>225</v>
      </c>
      <c r="G78" s="52" t="n">
        <v>700</v>
      </c>
      <c r="H78" s="52"/>
      <c r="I78" s="52"/>
      <c r="J78" s="52" t="n">
        <v>293</v>
      </c>
      <c r="K78" s="52" t="n">
        <v>174</v>
      </c>
      <c r="L78" s="52"/>
      <c r="M78" s="52"/>
      <c r="N78" s="52"/>
      <c r="O78" s="52"/>
      <c r="P78" s="52"/>
      <c r="Q78" s="52"/>
      <c r="R78" s="52"/>
      <c r="S78" s="52"/>
      <c r="T78" s="52"/>
      <c r="U78" s="52"/>
      <c r="V78" s="52"/>
      <c r="W78" s="52"/>
      <c r="X78" s="52" t="n">
        <f aca="false">SUM(B78:W78)</f>
        <v>37689</v>
      </c>
    </row>
    <row r="79" customFormat="false" ht="14.65" hidden="false" customHeight="false" outlineLevel="0" collapsed="false">
      <c r="A79" s="56" t="s">
        <v>67</v>
      </c>
      <c r="B79" s="114" t="n">
        <v>19697</v>
      </c>
      <c r="C79" s="52" t="n">
        <v>6295</v>
      </c>
      <c r="D79" s="52" t="n">
        <v>5022</v>
      </c>
      <c r="E79" s="52" t="n">
        <v>1996</v>
      </c>
      <c r="F79" s="52" t="n">
        <v>256</v>
      </c>
      <c r="G79" s="52" t="n">
        <v>693</v>
      </c>
      <c r="H79" s="52"/>
      <c r="I79" s="52"/>
      <c r="J79" s="52"/>
      <c r="K79" s="52"/>
      <c r="L79" s="52" t="n">
        <v>101</v>
      </c>
      <c r="M79" s="52"/>
      <c r="N79" s="52"/>
      <c r="O79" s="52"/>
      <c r="P79" s="52"/>
      <c r="Q79" s="52"/>
      <c r="R79" s="52"/>
      <c r="S79" s="52"/>
      <c r="T79" s="52"/>
      <c r="U79" s="52"/>
      <c r="V79" s="52"/>
      <c r="W79" s="52"/>
      <c r="X79" s="52" t="n">
        <f aca="false">SUM(B79:W79)</f>
        <v>34060</v>
      </c>
    </row>
    <row r="80" customFormat="false" ht="14.65" hidden="false" customHeight="false" outlineLevel="0" collapsed="false">
      <c r="A80" s="56" t="s">
        <v>112</v>
      </c>
      <c r="B80" s="114" t="n">
        <v>19296</v>
      </c>
      <c r="C80" s="52" t="n">
        <v>6147</v>
      </c>
      <c r="D80" s="52" t="n">
        <v>11735</v>
      </c>
      <c r="E80" s="52" t="n">
        <v>1403</v>
      </c>
      <c r="F80" s="52" t="n">
        <v>193</v>
      </c>
      <c r="G80" s="52"/>
      <c r="H80" s="52" t="n">
        <v>414</v>
      </c>
      <c r="I80" s="52" t="n">
        <v>143</v>
      </c>
      <c r="J80" s="52"/>
      <c r="K80" s="52"/>
      <c r="L80" s="52"/>
      <c r="M80" s="52"/>
      <c r="N80" s="52"/>
      <c r="O80" s="52" t="n">
        <v>83</v>
      </c>
      <c r="P80" s="52"/>
      <c r="Q80" s="52"/>
      <c r="R80" s="52"/>
      <c r="S80" s="52"/>
      <c r="T80" s="52"/>
      <c r="U80" s="52"/>
      <c r="V80" s="52"/>
      <c r="W80" s="52"/>
      <c r="X80" s="52" t="n">
        <f aca="false">SUM(B80:W80)</f>
        <v>39414</v>
      </c>
    </row>
    <row r="81" customFormat="false" ht="14.65" hidden="false" customHeight="false" outlineLevel="0" collapsed="false">
      <c r="A81" s="56" t="s">
        <v>158</v>
      </c>
      <c r="B81" s="114" t="n">
        <v>18925</v>
      </c>
      <c r="C81" s="52" t="n">
        <v>11002</v>
      </c>
      <c r="D81" s="52"/>
      <c r="E81" s="52" t="n">
        <v>3425</v>
      </c>
      <c r="F81" s="52" t="n">
        <v>478</v>
      </c>
      <c r="G81" s="52"/>
      <c r="H81" s="52"/>
      <c r="I81" s="52"/>
      <c r="J81" s="52"/>
      <c r="K81" s="52"/>
      <c r="L81" s="52"/>
      <c r="M81" s="52" t="n">
        <v>961</v>
      </c>
      <c r="N81" s="52"/>
      <c r="O81" s="52"/>
      <c r="P81" s="52"/>
      <c r="Q81" s="52"/>
      <c r="R81" s="52"/>
      <c r="S81" s="52"/>
      <c r="T81" s="52"/>
      <c r="U81" s="52"/>
      <c r="V81" s="52"/>
      <c r="W81" s="52"/>
      <c r="X81" s="52" t="n">
        <f aca="false">SUM(B81:W81)</f>
        <v>34791</v>
      </c>
    </row>
    <row r="82" customFormat="false" ht="14.65" hidden="false" customHeight="false" outlineLevel="0" collapsed="false">
      <c r="A82" s="56" t="s">
        <v>132</v>
      </c>
      <c r="B82" s="114" t="n">
        <v>18330</v>
      </c>
      <c r="C82" s="52" t="n">
        <v>8975</v>
      </c>
      <c r="D82" s="52" t="n">
        <v>5860</v>
      </c>
      <c r="E82" s="52" t="n">
        <v>2432</v>
      </c>
      <c r="F82" s="52" t="n">
        <v>309</v>
      </c>
      <c r="G82" s="52"/>
      <c r="H82" s="52"/>
      <c r="I82" s="52"/>
      <c r="J82" s="52" t="n">
        <v>498</v>
      </c>
      <c r="K82" s="52"/>
      <c r="L82" s="52"/>
      <c r="M82" s="52"/>
      <c r="N82" s="52"/>
      <c r="O82" s="52"/>
      <c r="P82" s="52"/>
      <c r="Q82" s="52"/>
      <c r="R82" s="52"/>
      <c r="S82" s="52"/>
      <c r="T82" s="52"/>
      <c r="U82" s="52"/>
      <c r="V82" s="52"/>
      <c r="W82" s="52"/>
      <c r="X82" s="52" t="n">
        <f aca="false">SUM(B82:W82)</f>
        <v>36404</v>
      </c>
    </row>
    <row r="83" customFormat="false" ht="14.65" hidden="false" customHeight="false" outlineLevel="0" collapsed="false">
      <c r="A83" s="56" t="s">
        <v>113</v>
      </c>
      <c r="B83" s="114" t="n">
        <v>18327</v>
      </c>
      <c r="C83" s="52" t="n">
        <v>6841</v>
      </c>
      <c r="D83" s="52" t="n">
        <v>9650</v>
      </c>
      <c r="E83" s="52" t="n">
        <v>1840</v>
      </c>
      <c r="F83" s="52" t="n">
        <v>266</v>
      </c>
      <c r="G83" s="52"/>
      <c r="H83" s="52" t="n">
        <v>310</v>
      </c>
      <c r="I83" s="52"/>
      <c r="J83" s="52"/>
      <c r="K83" s="52"/>
      <c r="L83" s="52"/>
      <c r="M83" s="52"/>
      <c r="N83" s="52"/>
      <c r="O83" s="52"/>
      <c r="P83" s="52"/>
      <c r="Q83" s="52"/>
      <c r="R83" s="52"/>
      <c r="S83" s="52"/>
      <c r="T83" s="52"/>
      <c r="U83" s="52"/>
      <c r="V83" s="52"/>
      <c r="W83" s="52"/>
      <c r="X83" s="52" t="n">
        <f aca="false">SUM(B83:W83)</f>
        <v>37234</v>
      </c>
    </row>
    <row r="84" customFormat="false" ht="14.65" hidden="false" customHeight="false" outlineLevel="0" collapsed="false">
      <c r="A84" s="56" t="s">
        <v>89</v>
      </c>
      <c r="B84" s="114" t="n">
        <v>18213</v>
      </c>
      <c r="C84" s="52" t="n">
        <v>7209</v>
      </c>
      <c r="D84" s="52" t="n">
        <v>3609</v>
      </c>
      <c r="E84" s="52" t="n">
        <v>3647</v>
      </c>
      <c r="F84" s="52" t="n">
        <v>189</v>
      </c>
      <c r="G84" s="52"/>
      <c r="H84" s="52"/>
      <c r="I84" s="52"/>
      <c r="J84" s="52"/>
      <c r="K84" s="52"/>
      <c r="L84" s="52" t="n">
        <v>146</v>
      </c>
      <c r="M84" s="52"/>
      <c r="N84" s="52"/>
      <c r="O84" s="52"/>
      <c r="P84" s="52"/>
      <c r="Q84" s="52"/>
      <c r="R84" s="52"/>
      <c r="S84" s="52"/>
      <c r="T84" s="52"/>
      <c r="U84" s="52"/>
      <c r="V84" s="52"/>
      <c r="W84" s="52"/>
      <c r="X84" s="52" t="n">
        <f aca="false">SUM(B84:W84)</f>
        <v>33013</v>
      </c>
    </row>
    <row r="85" customFormat="false" ht="14.65" hidden="false" customHeight="false" outlineLevel="0" collapsed="false">
      <c r="A85" s="56" t="s">
        <v>64</v>
      </c>
      <c r="B85" s="114" t="n">
        <v>18103</v>
      </c>
      <c r="C85" s="52" t="n">
        <v>8281</v>
      </c>
      <c r="D85" s="52" t="n">
        <v>11349</v>
      </c>
      <c r="E85" s="52" t="n">
        <v>2751</v>
      </c>
      <c r="F85" s="52" t="n">
        <v>199</v>
      </c>
      <c r="G85" s="52"/>
      <c r="H85" s="52"/>
      <c r="I85" s="52"/>
      <c r="J85" s="52"/>
      <c r="K85" s="52"/>
      <c r="L85" s="52"/>
      <c r="M85" s="52"/>
      <c r="N85" s="52"/>
      <c r="O85" s="52"/>
      <c r="P85" s="52"/>
      <c r="Q85" s="52"/>
      <c r="R85" s="52"/>
      <c r="S85" s="52"/>
      <c r="T85" s="52"/>
      <c r="U85" s="52"/>
      <c r="V85" s="52"/>
      <c r="W85" s="52"/>
      <c r="X85" s="52" t="n">
        <f aca="false">SUM(B85:W85)</f>
        <v>40683</v>
      </c>
    </row>
    <row r="86" customFormat="false" ht="14.65" hidden="false" customHeight="false" outlineLevel="0" collapsed="false">
      <c r="A86" s="56" t="s">
        <v>141</v>
      </c>
      <c r="B86" s="114" t="n">
        <v>18086</v>
      </c>
      <c r="C86" s="52" t="n">
        <v>8378</v>
      </c>
      <c r="D86" s="52" t="n">
        <v>5794</v>
      </c>
      <c r="E86" s="52" t="n">
        <v>2129</v>
      </c>
      <c r="F86" s="52" t="n">
        <v>245</v>
      </c>
      <c r="G86" s="52"/>
      <c r="H86" s="52"/>
      <c r="I86" s="52"/>
      <c r="J86" s="52"/>
      <c r="K86" s="52"/>
      <c r="L86" s="52"/>
      <c r="M86" s="52"/>
      <c r="N86" s="52" t="n">
        <v>354</v>
      </c>
      <c r="O86" s="52"/>
      <c r="P86" s="52"/>
      <c r="Q86" s="52"/>
      <c r="R86" s="52"/>
      <c r="S86" s="52"/>
      <c r="T86" s="52"/>
      <c r="U86" s="52"/>
      <c r="V86" s="52"/>
      <c r="W86" s="52"/>
      <c r="X86" s="52" t="n">
        <f aca="false">SUM(B86:W86)</f>
        <v>34986</v>
      </c>
    </row>
    <row r="87" customFormat="false" ht="14.65" hidden="false" customHeight="false" outlineLevel="0" collapsed="false">
      <c r="A87" s="56" t="s">
        <v>62</v>
      </c>
      <c r="B87" s="114" t="n">
        <v>17905</v>
      </c>
      <c r="C87" s="52" t="n">
        <v>5646</v>
      </c>
      <c r="D87" s="52" t="n">
        <v>3624</v>
      </c>
      <c r="E87" s="52" t="n">
        <v>1747</v>
      </c>
      <c r="F87" s="52" t="n">
        <v>119</v>
      </c>
      <c r="G87" s="52" t="n">
        <v>351</v>
      </c>
      <c r="H87" s="52"/>
      <c r="I87" s="52"/>
      <c r="J87" s="52"/>
      <c r="K87" s="52" t="n">
        <v>214</v>
      </c>
      <c r="L87" s="52"/>
      <c r="M87" s="52"/>
      <c r="N87" s="52"/>
      <c r="O87" s="52"/>
      <c r="P87" s="52"/>
      <c r="Q87" s="52"/>
      <c r="R87" s="52"/>
      <c r="S87" s="52"/>
      <c r="T87" s="52"/>
      <c r="U87" s="52"/>
      <c r="V87" s="52"/>
      <c r="W87" s="52"/>
      <c r="X87" s="52" t="n">
        <f aca="false">SUM(B87:W87)</f>
        <v>29606</v>
      </c>
    </row>
    <row r="88" customFormat="false" ht="14.65" hidden="false" customHeight="false" outlineLevel="0" collapsed="false">
      <c r="A88" s="56" t="s">
        <v>70</v>
      </c>
      <c r="B88" s="114" t="n">
        <v>17876</v>
      </c>
      <c r="C88" s="52" t="n">
        <v>8257</v>
      </c>
      <c r="D88" s="52" t="n">
        <v>7292</v>
      </c>
      <c r="E88" s="52" t="n">
        <v>2059</v>
      </c>
      <c r="F88" s="52" t="n">
        <v>199</v>
      </c>
      <c r="G88" s="52"/>
      <c r="H88" s="52" t="n">
        <v>174</v>
      </c>
      <c r="I88" s="52"/>
      <c r="J88" s="52"/>
      <c r="K88" s="52"/>
      <c r="L88" s="52" t="n">
        <v>104</v>
      </c>
      <c r="M88" s="52"/>
      <c r="N88" s="52"/>
      <c r="O88" s="52"/>
      <c r="P88" s="52"/>
      <c r="Q88" s="52"/>
      <c r="R88" s="52"/>
      <c r="S88" s="52"/>
      <c r="T88" s="52" t="n">
        <v>58</v>
      </c>
      <c r="U88" s="52"/>
      <c r="V88" s="52"/>
      <c r="W88" s="52"/>
      <c r="X88" s="52" t="n">
        <f aca="false">SUM(B88:W88)</f>
        <v>36019</v>
      </c>
    </row>
    <row r="89" customFormat="false" ht="14.65" hidden="false" customHeight="false" outlineLevel="0" collapsed="false">
      <c r="A89" s="56" t="s">
        <v>143</v>
      </c>
      <c r="B89" s="114" t="n">
        <v>17816</v>
      </c>
      <c r="C89" s="52" t="n">
        <v>10764</v>
      </c>
      <c r="D89" s="52" t="n">
        <v>2239</v>
      </c>
      <c r="E89" s="52" t="n">
        <v>1018</v>
      </c>
      <c r="F89" s="52" t="n">
        <v>218</v>
      </c>
      <c r="G89" s="52"/>
      <c r="H89" s="52"/>
      <c r="I89" s="52"/>
      <c r="J89" s="52"/>
      <c r="K89" s="52"/>
      <c r="L89" s="52"/>
      <c r="M89" s="52"/>
      <c r="N89" s="52" t="n">
        <v>237</v>
      </c>
      <c r="O89" s="52"/>
      <c r="P89" s="52"/>
      <c r="Q89" s="52"/>
      <c r="R89" s="52"/>
      <c r="S89" s="52"/>
      <c r="T89" s="52"/>
      <c r="U89" s="52"/>
      <c r="V89" s="52"/>
      <c r="W89" s="52"/>
      <c r="X89" s="52" t="n">
        <f aca="false">SUM(B89:W89)</f>
        <v>32292</v>
      </c>
    </row>
    <row r="90" customFormat="false" ht="14.65" hidden="false" customHeight="false" outlineLevel="0" collapsed="false">
      <c r="A90" s="56" t="s">
        <v>170</v>
      </c>
      <c r="B90" s="114" t="n">
        <v>17584</v>
      </c>
      <c r="C90" s="52" t="n">
        <v>8160</v>
      </c>
      <c r="D90" s="52" t="n">
        <v>6632</v>
      </c>
      <c r="E90" s="52" t="n">
        <v>1676</v>
      </c>
      <c r="F90" s="52" t="n">
        <v>192</v>
      </c>
      <c r="G90" s="52" t="n">
        <v>372</v>
      </c>
      <c r="H90" s="52" t="n">
        <v>104</v>
      </c>
      <c r="I90" s="52" t="n">
        <v>117</v>
      </c>
      <c r="J90" s="52"/>
      <c r="K90" s="52"/>
      <c r="L90" s="52"/>
      <c r="M90" s="52"/>
      <c r="N90" s="52"/>
      <c r="O90" s="52"/>
      <c r="P90" s="52"/>
      <c r="Q90" s="52"/>
      <c r="R90" s="52"/>
      <c r="S90" s="52"/>
      <c r="T90" s="52"/>
      <c r="U90" s="52"/>
      <c r="V90" s="52"/>
      <c r="W90" s="52"/>
      <c r="X90" s="52" t="n">
        <f aca="false">SUM(B90:W90)</f>
        <v>34837</v>
      </c>
    </row>
    <row r="91" customFormat="false" ht="14.65" hidden="false" customHeight="false" outlineLevel="0" collapsed="false">
      <c r="A91" s="56" t="s">
        <v>75</v>
      </c>
      <c r="B91" s="114" t="n">
        <v>17348</v>
      </c>
      <c r="C91" s="52" t="n">
        <v>6649</v>
      </c>
      <c r="D91" s="52" t="n">
        <v>8093</v>
      </c>
      <c r="E91" s="52" t="n">
        <v>1910</v>
      </c>
      <c r="F91" s="52" t="n">
        <v>158</v>
      </c>
      <c r="G91" s="52"/>
      <c r="H91" s="52" t="n">
        <v>272</v>
      </c>
      <c r="I91" s="52"/>
      <c r="J91" s="52" t="n">
        <v>347</v>
      </c>
      <c r="K91" s="52"/>
      <c r="L91" s="52"/>
      <c r="M91" s="52"/>
      <c r="N91" s="52"/>
      <c r="O91" s="52"/>
      <c r="P91" s="52"/>
      <c r="Q91" s="52"/>
      <c r="R91" s="52"/>
      <c r="S91" s="52"/>
      <c r="T91" s="52"/>
      <c r="U91" s="52"/>
      <c r="V91" s="52"/>
      <c r="W91" s="52"/>
      <c r="X91" s="52" t="n">
        <f aca="false">SUM(B91:W91)</f>
        <v>34777</v>
      </c>
    </row>
    <row r="92" customFormat="false" ht="14.65" hidden="false" customHeight="false" outlineLevel="0" collapsed="false">
      <c r="A92" s="56" t="s">
        <v>168</v>
      </c>
      <c r="B92" s="114" t="n">
        <v>17172</v>
      </c>
      <c r="C92" s="52" t="n">
        <v>8271</v>
      </c>
      <c r="D92" s="52" t="n">
        <v>4151</v>
      </c>
      <c r="E92" s="52" t="n">
        <v>3277</v>
      </c>
      <c r="F92" s="52" t="n">
        <v>160</v>
      </c>
      <c r="G92" s="52" t="n">
        <v>713</v>
      </c>
      <c r="H92" s="52"/>
      <c r="I92" s="52"/>
      <c r="J92" s="52"/>
      <c r="K92" s="52" t="n">
        <v>157</v>
      </c>
      <c r="L92" s="52" t="n">
        <v>42</v>
      </c>
      <c r="M92" s="52"/>
      <c r="N92" s="52"/>
      <c r="O92" s="52"/>
      <c r="P92" s="52"/>
      <c r="Q92" s="52"/>
      <c r="R92" s="52"/>
      <c r="S92" s="52"/>
      <c r="T92" s="52"/>
      <c r="U92" s="52"/>
      <c r="V92" s="52"/>
      <c r="W92" s="52"/>
      <c r="X92" s="52" t="n">
        <f aca="false">SUM(B92:W92)</f>
        <v>33943</v>
      </c>
    </row>
    <row r="93" customFormat="false" ht="14.65" hidden="false" customHeight="false" outlineLevel="0" collapsed="false">
      <c r="A93" s="56" t="s">
        <v>54</v>
      </c>
      <c r="B93" s="114" t="n">
        <v>17055</v>
      </c>
      <c r="C93" s="52" t="n">
        <v>2314</v>
      </c>
      <c r="D93" s="52" t="n">
        <v>12909</v>
      </c>
      <c r="E93" s="52" t="n">
        <v>729</v>
      </c>
      <c r="F93" s="52" t="n">
        <v>220</v>
      </c>
      <c r="G93" s="52"/>
      <c r="H93" s="52" t="n">
        <v>315</v>
      </c>
      <c r="I93" s="52"/>
      <c r="J93" s="52"/>
      <c r="K93" s="52"/>
      <c r="L93" s="52"/>
      <c r="M93" s="52"/>
      <c r="N93" s="52"/>
      <c r="O93" s="52" t="n">
        <v>69</v>
      </c>
      <c r="P93" s="52"/>
      <c r="Q93" s="52"/>
      <c r="R93" s="52" t="n">
        <v>163</v>
      </c>
      <c r="S93" s="52"/>
      <c r="T93" s="52"/>
      <c r="U93" s="52"/>
      <c r="V93" s="52"/>
      <c r="W93" s="52"/>
      <c r="X93" s="52" t="n">
        <f aca="false">SUM(B93:W93)</f>
        <v>33774</v>
      </c>
    </row>
    <row r="94" customFormat="false" ht="14.65" hidden="false" customHeight="false" outlineLevel="0" collapsed="false">
      <c r="A94" s="56" t="s">
        <v>68</v>
      </c>
      <c r="B94" s="114" t="n">
        <v>16934</v>
      </c>
      <c r="C94" s="52" t="n">
        <v>7215</v>
      </c>
      <c r="D94" s="52" t="n">
        <v>13053</v>
      </c>
      <c r="E94" s="52" t="n">
        <v>1936</v>
      </c>
      <c r="F94" s="52" t="n">
        <v>257</v>
      </c>
      <c r="G94" s="52"/>
      <c r="H94" s="52" t="n">
        <v>450</v>
      </c>
      <c r="I94" s="52"/>
      <c r="J94" s="52" t="n">
        <v>315</v>
      </c>
      <c r="K94" s="52"/>
      <c r="L94" s="52" t="n">
        <v>40</v>
      </c>
      <c r="M94" s="52"/>
      <c r="N94" s="52"/>
      <c r="O94" s="52"/>
      <c r="P94" s="52"/>
      <c r="Q94" s="52" t="n">
        <v>52</v>
      </c>
      <c r="R94" s="52"/>
      <c r="S94" s="52"/>
      <c r="T94" s="52"/>
      <c r="U94" s="52"/>
      <c r="V94" s="52"/>
      <c r="W94" s="52"/>
      <c r="X94" s="52" t="n">
        <f aca="false">SUM(B94:W94)</f>
        <v>40252</v>
      </c>
    </row>
    <row r="95" customFormat="false" ht="14.65" hidden="false" customHeight="false" outlineLevel="0" collapsed="false">
      <c r="A95" s="56" t="s">
        <v>155</v>
      </c>
      <c r="B95" s="114" t="n">
        <v>16520</v>
      </c>
      <c r="C95" s="52" t="n">
        <v>10681</v>
      </c>
      <c r="D95" s="52" t="n">
        <v>9413</v>
      </c>
      <c r="E95" s="52" t="n">
        <v>2262</v>
      </c>
      <c r="F95" s="52" t="n">
        <v>269</v>
      </c>
      <c r="G95" s="52"/>
      <c r="H95" s="52"/>
      <c r="I95" s="52"/>
      <c r="J95" s="52"/>
      <c r="K95" s="52"/>
      <c r="L95" s="52"/>
      <c r="M95" s="52"/>
      <c r="N95" s="52"/>
      <c r="O95" s="52"/>
      <c r="P95" s="52"/>
      <c r="Q95" s="52"/>
      <c r="R95" s="52"/>
      <c r="S95" s="52"/>
      <c r="T95" s="52"/>
      <c r="U95" s="52"/>
      <c r="V95" s="52"/>
      <c r="W95" s="52"/>
      <c r="X95" s="52" t="n">
        <f aca="false">SUM(B95:W95)</f>
        <v>39145</v>
      </c>
    </row>
    <row r="96" customFormat="false" ht="14.65" hidden="false" customHeight="false" outlineLevel="0" collapsed="false">
      <c r="A96" s="56" t="s">
        <v>122</v>
      </c>
      <c r="B96" s="114" t="n">
        <v>16499</v>
      </c>
      <c r="C96" s="52" t="n">
        <v>8339</v>
      </c>
      <c r="D96" s="52" t="n">
        <v>5757</v>
      </c>
      <c r="E96" s="52" t="n">
        <v>1545</v>
      </c>
      <c r="F96" s="52" t="n">
        <v>84</v>
      </c>
      <c r="G96" s="52" t="n">
        <v>348</v>
      </c>
      <c r="H96" s="52" t="n">
        <v>98</v>
      </c>
      <c r="I96" s="52"/>
      <c r="J96" s="52"/>
      <c r="K96" s="52"/>
      <c r="L96" s="52"/>
      <c r="M96" s="52"/>
      <c r="N96" s="52"/>
      <c r="O96" s="52"/>
      <c r="P96" s="52"/>
      <c r="Q96" s="52"/>
      <c r="R96" s="52"/>
      <c r="S96" s="52"/>
      <c r="T96" s="52"/>
      <c r="U96" s="52"/>
      <c r="V96" s="52"/>
      <c r="W96" s="52"/>
      <c r="X96" s="52" t="n">
        <f aca="false">SUM(B96:W96)</f>
        <v>32670</v>
      </c>
    </row>
    <row r="97" customFormat="false" ht="14.65" hidden="false" customHeight="false" outlineLevel="0" collapsed="false">
      <c r="A97" s="56" t="s">
        <v>50</v>
      </c>
      <c r="B97" s="114" t="n">
        <v>16049</v>
      </c>
      <c r="C97" s="52" t="n">
        <v>7326</v>
      </c>
      <c r="D97" s="52" t="n">
        <v>5315</v>
      </c>
      <c r="E97" s="52" t="n">
        <v>2448</v>
      </c>
      <c r="F97" s="52" t="n">
        <v>147</v>
      </c>
      <c r="G97" s="52" t="n">
        <v>303</v>
      </c>
      <c r="H97" s="52"/>
      <c r="I97" s="52"/>
      <c r="J97" s="52"/>
      <c r="K97" s="52"/>
      <c r="L97" s="52"/>
      <c r="M97" s="52"/>
      <c r="N97" s="52"/>
      <c r="O97" s="52"/>
      <c r="P97" s="52"/>
      <c r="Q97" s="52"/>
      <c r="R97" s="52"/>
      <c r="S97" s="52"/>
      <c r="T97" s="52"/>
      <c r="U97" s="52"/>
      <c r="V97" s="52"/>
      <c r="W97" s="52"/>
      <c r="X97" s="52" t="n">
        <f aca="false">SUM(B97:W97)</f>
        <v>31588</v>
      </c>
    </row>
    <row r="98" customFormat="false" ht="14.65" hidden="false" customHeight="false" outlineLevel="0" collapsed="false">
      <c r="A98" s="56" t="s">
        <v>169</v>
      </c>
      <c r="B98" s="114" t="n">
        <v>15945</v>
      </c>
      <c r="C98" s="52" t="n">
        <v>3782</v>
      </c>
      <c r="D98" s="52" t="n">
        <v>2380</v>
      </c>
      <c r="E98" s="52" t="n">
        <v>2795</v>
      </c>
      <c r="F98" s="52" t="n">
        <v>177</v>
      </c>
      <c r="G98" s="52" t="n">
        <v>304</v>
      </c>
      <c r="H98" s="52"/>
      <c r="I98" s="52"/>
      <c r="J98" s="52" t="n">
        <v>181</v>
      </c>
      <c r="K98" s="52" t="n">
        <v>145</v>
      </c>
      <c r="L98" s="52"/>
      <c r="M98" s="52"/>
      <c r="N98" s="52"/>
      <c r="O98" s="52"/>
      <c r="P98" s="52"/>
      <c r="Q98" s="52"/>
      <c r="R98" s="52"/>
      <c r="S98" s="52"/>
      <c r="T98" s="52"/>
      <c r="U98" s="52"/>
      <c r="V98" s="52"/>
      <c r="W98" s="52"/>
      <c r="X98" s="52" t="n">
        <f aca="false">SUM(B98:W98)</f>
        <v>25709</v>
      </c>
    </row>
    <row r="99" customFormat="false" ht="14.65" hidden="false" customHeight="false" outlineLevel="0" collapsed="false">
      <c r="A99" s="56" t="s">
        <v>56</v>
      </c>
      <c r="B99" s="114" t="n">
        <v>15843</v>
      </c>
      <c r="C99" s="52" t="n">
        <v>4283</v>
      </c>
      <c r="D99" s="52" t="n">
        <v>10668</v>
      </c>
      <c r="E99" s="52" t="n">
        <v>865</v>
      </c>
      <c r="F99" s="52" t="n">
        <v>116</v>
      </c>
      <c r="G99" s="52"/>
      <c r="H99" s="52" t="n">
        <v>378</v>
      </c>
      <c r="I99" s="52"/>
      <c r="J99" s="52"/>
      <c r="K99" s="52"/>
      <c r="L99" s="52"/>
      <c r="M99" s="52"/>
      <c r="N99" s="52"/>
      <c r="O99" s="52"/>
      <c r="P99" s="52"/>
      <c r="Q99" s="52"/>
      <c r="R99" s="52"/>
      <c r="S99" s="52"/>
      <c r="T99" s="52"/>
      <c r="U99" s="52"/>
      <c r="V99" s="52"/>
      <c r="W99" s="52"/>
      <c r="X99" s="52" t="n">
        <f aca="false">SUM(B99:W99)</f>
        <v>32153</v>
      </c>
    </row>
    <row r="100" customFormat="false" ht="14.65" hidden="false" customHeight="false" outlineLevel="0" collapsed="false">
      <c r="A100" s="56" t="s">
        <v>107</v>
      </c>
      <c r="B100" s="114" t="n">
        <v>15804</v>
      </c>
      <c r="C100" s="52" t="n">
        <v>8001</v>
      </c>
      <c r="D100" s="52" t="n">
        <v>5919</v>
      </c>
      <c r="E100" s="52" t="n">
        <v>2530</v>
      </c>
      <c r="F100" s="52" t="n">
        <v>182</v>
      </c>
      <c r="G100" s="52" t="n">
        <v>573</v>
      </c>
      <c r="H100" s="52" t="n">
        <v>156</v>
      </c>
      <c r="I100" s="52"/>
      <c r="J100" s="52"/>
      <c r="K100" s="52"/>
      <c r="L100" s="52"/>
      <c r="M100" s="52"/>
      <c r="N100" s="52"/>
      <c r="O100" s="52"/>
      <c r="P100" s="52"/>
      <c r="Q100" s="52"/>
      <c r="R100" s="52"/>
      <c r="S100" s="52"/>
      <c r="T100" s="52"/>
      <c r="U100" s="52"/>
      <c r="V100" s="52"/>
      <c r="W100" s="52"/>
      <c r="X100" s="52" t="n">
        <f aca="false">SUM(B100:W100)</f>
        <v>33165</v>
      </c>
    </row>
    <row r="101" customFormat="false" ht="14.65" hidden="false" customHeight="false" outlineLevel="0" collapsed="false">
      <c r="A101" s="56" t="s">
        <v>95</v>
      </c>
      <c r="B101" s="114" t="n">
        <v>15492</v>
      </c>
      <c r="C101" s="52" t="n">
        <v>7824</v>
      </c>
      <c r="D101" s="52" t="n">
        <v>7158</v>
      </c>
      <c r="E101" s="52" t="n">
        <v>3151</v>
      </c>
      <c r="F101" s="52" t="n">
        <v>526</v>
      </c>
      <c r="G101" s="52"/>
      <c r="H101" s="52" t="n">
        <v>206</v>
      </c>
      <c r="I101" s="52"/>
      <c r="J101" s="52" t="n">
        <v>389</v>
      </c>
      <c r="K101" s="52"/>
      <c r="L101" s="52"/>
      <c r="M101" s="52"/>
      <c r="N101" s="52"/>
      <c r="O101" s="52"/>
      <c r="P101" s="52" t="n">
        <v>66</v>
      </c>
      <c r="Q101" s="52"/>
      <c r="R101" s="52"/>
      <c r="S101" s="52"/>
      <c r="T101" s="52"/>
      <c r="U101" s="52"/>
      <c r="V101" s="52"/>
      <c r="W101" s="52"/>
      <c r="X101" s="52" t="n">
        <f aca="false">SUM(B101:W101)</f>
        <v>34812</v>
      </c>
    </row>
    <row r="102" customFormat="false" ht="14.65" hidden="false" customHeight="false" outlineLevel="0" collapsed="false">
      <c r="A102" s="56" t="s">
        <v>131</v>
      </c>
      <c r="B102" s="114" t="n">
        <v>15368</v>
      </c>
      <c r="C102" s="52" t="n">
        <v>3993</v>
      </c>
      <c r="D102" s="52" t="n">
        <v>2252</v>
      </c>
      <c r="E102" s="52" t="n">
        <v>4621</v>
      </c>
      <c r="F102" s="52" t="n">
        <v>154</v>
      </c>
      <c r="G102" s="52" t="n">
        <v>615</v>
      </c>
      <c r="H102" s="52" t="n">
        <v>80</v>
      </c>
      <c r="I102" s="52"/>
      <c r="J102" s="52" t="n">
        <v>192</v>
      </c>
      <c r="K102" s="52"/>
      <c r="L102" s="52"/>
      <c r="M102" s="52"/>
      <c r="N102" s="52"/>
      <c r="O102" s="52"/>
      <c r="P102" s="52"/>
      <c r="Q102" s="52"/>
      <c r="R102" s="52"/>
      <c r="S102" s="52"/>
      <c r="T102" s="52"/>
      <c r="U102" s="52"/>
      <c r="V102" s="52"/>
      <c r="W102" s="52"/>
      <c r="X102" s="52" t="n">
        <f aca="false">SUM(B102:W102)</f>
        <v>27275</v>
      </c>
    </row>
    <row r="103" customFormat="false" ht="14.65" hidden="false" customHeight="false" outlineLevel="0" collapsed="false">
      <c r="A103" s="56" t="s">
        <v>90</v>
      </c>
      <c r="B103" s="114" t="n">
        <v>14115</v>
      </c>
      <c r="C103" s="52" t="n">
        <v>5893</v>
      </c>
      <c r="D103" s="52" t="n">
        <v>6875</v>
      </c>
      <c r="E103" s="52" t="n">
        <v>1490</v>
      </c>
      <c r="F103" s="52" t="n">
        <v>113</v>
      </c>
      <c r="G103" s="52"/>
      <c r="H103" s="52" t="n">
        <v>277</v>
      </c>
      <c r="I103" s="52"/>
      <c r="J103" s="52"/>
      <c r="K103" s="52"/>
      <c r="L103" s="52"/>
      <c r="M103" s="52"/>
      <c r="N103" s="52" t="n">
        <v>301</v>
      </c>
      <c r="O103" s="52"/>
      <c r="P103" s="52"/>
      <c r="Q103" s="52"/>
      <c r="R103" s="52"/>
      <c r="S103" s="52"/>
      <c r="T103" s="52"/>
      <c r="U103" s="52"/>
      <c r="V103" s="52"/>
      <c r="W103" s="52"/>
      <c r="X103" s="52" t="n">
        <f aca="false">SUM(B103:W103)</f>
        <v>29064</v>
      </c>
    </row>
    <row r="104" customFormat="false" ht="14.65" hidden="false" customHeight="false" outlineLevel="0" collapsed="false">
      <c r="A104" s="56" t="s">
        <v>117</v>
      </c>
      <c r="B104" s="114" t="n">
        <v>13658</v>
      </c>
      <c r="C104" s="52" t="n">
        <v>8739</v>
      </c>
      <c r="D104" s="52" t="n">
        <v>9846</v>
      </c>
      <c r="E104" s="52" t="n">
        <v>2013</v>
      </c>
      <c r="F104" s="52" t="n">
        <v>154</v>
      </c>
      <c r="G104" s="52"/>
      <c r="H104" s="52"/>
      <c r="I104" s="52"/>
      <c r="J104" s="52" t="n">
        <v>238</v>
      </c>
      <c r="K104" s="52"/>
      <c r="L104" s="52"/>
      <c r="M104" s="52" t="n">
        <v>119</v>
      </c>
      <c r="N104" s="52"/>
      <c r="O104" s="52" t="n">
        <v>35</v>
      </c>
      <c r="P104" s="52"/>
      <c r="Q104" s="52"/>
      <c r="R104" s="52"/>
      <c r="S104" s="52"/>
      <c r="T104" s="52"/>
      <c r="U104" s="52"/>
      <c r="V104" s="52"/>
      <c r="W104" s="52"/>
      <c r="X104" s="52" t="n">
        <f aca="false">SUM(B104:W104)</f>
        <v>34802</v>
      </c>
    </row>
    <row r="105" customFormat="false" ht="14.65" hidden="false" customHeight="false" outlineLevel="0" collapsed="false">
      <c r="A105" s="56" t="s">
        <v>76</v>
      </c>
      <c r="B105" s="114" t="n">
        <v>13440</v>
      </c>
      <c r="C105" s="52" t="n">
        <v>10892</v>
      </c>
      <c r="D105" s="52" t="n">
        <v>4731</v>
      </c>
      <c r="E105" s="52" t="n">
        <v>4726</v>
      </c>
      <c r="F105" s="52" t="n">
        <v>227</v>
      </c>
      <c r="G105" s="52" t="n">
        <v>448</v>
      </c>
      <c r="H105" s="52"/>
      <c r="I105" s="52"/>
      <c r="J105" s="52"/>
      <c r="K105" s="52"/>
      <c r="L105" s="52"/>
      <c r="M105" s="52"/>
      <c r="N105" s="52"/>
      <c r="O105" s="52"/>
      <c r="P105" s="52"/>
      <c r="Q105" s="52"/>
      <c r="R105" s="52"/>
      <c r="S105" s="52"/>
      <c r="T105" s="52"/>
      <c r="U105" s="52"/>
      <c r="V105" s="52"/>
      <c r="W105" s="52"/>
      <c r="X105" s="52" t="n">
        <f aca="false">SUM(B105:W105)</f>
        <v>34464</v>
      </c>
    </row>
    <row r="106" customFormat="false" ht="14.65" hidden="false" customHeight="false" outlineLevel="0" collapsed="false">
      <c r="A106" s="56" t="s">
        <v>130</v>
      </c>
      <c r="B106" s="114" t="n">
        <v>13055</v>
      </c>
      <c r="C106" s="52" t="n">
        <v>7767</v>
      </c>
      <c r="D106" s="52" t="n">
        <v>6227</v>
      </c>
      <c r="E106" s="52" t="n">
        <v>2291</v>
      </c>
      <c r="F106" s="52" t="n">
        <v>273</v>
      </c>
      <c r="G106" s="52"/>
      <c r="H106" s="52"/>
      <c r="I106" s="52"/>
      <c r="J106" s="52"/>
      <c r="K106" s="52"/>
      <c r="L106" s="52"/>
      <c r="M106" s="52"/>
      <c r="N106" s="52"/>
      <c r="O106" s="52"/>
      <c r="P106" s="52"/>
      <c r="Q106" s="52"/>
      <c r="R106" s="52"/>
      <c r="S106" s="52"/>
      <c r="T106" s="52"/>
      <c r="U106" s="52"/>
      <c r="V106" s="52"/>
      <c r="W106" s="52"/>
      <c r="X106" s="52" t="n">
        <f aca="false">SUM(B106:W106)</f>
        <v>29613</v>
      </c>
    </row>
    <row r="107" customFormat="false" ht="14.65" hidden="false" customHeight="false" outlineLevel="0" collapsed="false">
      <c r="A107" s="56" t="s">
        <v>135</v>
      </c>
      <c r="B107" s="114" t="n">
        <v>12779</v>
      </c>
      <c r="C107" s="52" t="n">
        <v>4525</v>
      </c>
      <c r="D107" s="52" t="n">
        <v>11720</v>
      </c>
      <c r="E107" s="52" t="n">
        <v>1209</v>
      </c>
      <c r="F107" s="52" t="n">
        <v>227</v>
      </c>
      <c r="G107" s="52"/>
      <c r="H107" s="52" t="n">
        <v>391</v>
      </c>
      <c r="I107" s="52"/>
      <c r="J107" s="52"/>
      <c r="K107" s="52"/>
      <c r="L107" s="52"/>
      <c r="M107" s="52"/>
      <c r="N107" s="52"/>
      <c r="O107" s="52"/>
      <c r="P107" s="52"/>
      <c r="Q107" s="52"/>
      <c r="R107" s="52"/>
      <c r="S107" s="52"/>
      <c r="T107" s="52"/>
      <c r="U107" s="52"/>
      <c r="V107" s="52"/>
      <c r="W107" s="52"/>
      <c r="X107" s="52" t="n">
        <f aca="false">SUM(B107:W107)</f>
        <v>30851</v>
      </c>
    </row>
    <row r="108" customFormat="false" ht="14.65" hidden="false" customHeight="false" outlineLevel="0" collapsed="false">
      <c r="A108" s="56" t="s">
        <v>110</v>
      </c>
      <c r="B108" s="114" t="n">
        <v>12422</v>
      </c>
      <c r="C108" s="52" t="n">
        <v>5492</v>
      </c>
      <c r="D108" s="52" t="n">
        <v>4432</v>
      </c>
      <c r="E108" s="52" t="n">
        <v>1104</v>
      </c>
      <c r="F108" s="52" t="n">
        <v>124</v>
      </c>
      <c r="G108" s="52"/>
      <c r="H108" s="52"/>
      <c r="I108" s="52"/>
      <c r="J108" s="52"/>
      <c r="K108" s="52"/>
      <c r="L108" s="52" t="n">
        <v>52</v>
      </c>
      <c r="M108" s="52"/>
      <c r="N108" s="52"/>
      <c r="O108" s="52"/>
      <c r="P108" s="52"/>
      <c r="Q108" s="52"/>
      <c r="R108" s="52"/>
      <c r="S108" s="52"/>
      <c r="T108" s="52"/>
      <c r="U108" s="52"/>
      <c r="V108" s="52"/>
      <c r="W108" s="52"/>
      <c r="X108" s="52" t="n">
        <f aca="false">SUM(B108:W108)</f>
        <v>23626</v>
      </c>
    </row>
    <row r="109" customFormat="false" ht="14.65" hidden="false" customHeight="false" outlineLevel="0" collapsed="false">
      <c r="A109" s="56" t="s">
        <v>157</v>
      </c>
      <c r="B109" s="114" t="n">
        <v>12380</v>
      </c>
      <c r="C109" s="52" t="n">
        <v>10525</v>
      </c>
      <c r="D109" s="52" t="n">
        <v>5672</v>
      </c>
      <c r="E109" s="52" t="n">
        <v>4393</v>
      </c>
      <c r="F109" s="52" t="n">
        <v>321</v>
      </c>
      <c r="G109" s="52" t="n">
        <v>328</v>
      </c>
      <c r="H109" s="52" t="n">
        <v>181</v>
      </c>
      <c r="I109" s="52" t="n">
        <v>48</v>
      </c>
      <c r="J109" s="52"/>
      <c r="K109" s="52" t="n">
        <v>130</v>
      </c>
      <c r="L109" s="52"/>
      <c r="M109" s="52"/>
      <c r="N109" s="52"/>
      <c r="O109" s="52"/>
      <c r="P109" s="52"/>
      <c r="Q109" s="52"/>
      <c r="R109" s="52"/>
      <c r="S109" s="52"/>
      <c r="T109" s="52"/>
      <c r="U109" s="52"/>
      <c r="V109" s="52"/>
      <c r="W109" s="52"/>
      <c r="X109" s="52" t="n">
        <f aca="false">SUM(B109:W109)</f>
        <v>33978</v>
      </c>
    </row>
    <row r="110" customFormat="false" ht="14.65" hidden="false" customHeight="false" outlineLevel="0" collapsed="false">
      <c r="A110" s="56" t="s">
        <v>51</v>
      </c>
      <c r="B110" s="114" t="n">
        <v>11676</v>
      </c>
      <c r="C110" s="52" t="n">
        <v>9711</v>
      </c>
      <c r="D110" s="52" t="n">
        <v>7212</v>
      </c>
      <c r="E110" s="52" t="n">
        <v>1395</v>
      </c>
      <c r="F110" s="52" t="n">
        <v>112</v>
      </c>
      <c r="G110" s="52" t="n">
        <v>370</v>
      </c>
      <c r="H110" s="52"/>
      <c r="I110" s="52"/>
      <c r="J110" s="52"/>
      <c r="K110" s="52"/>
      <c r="L110" s="52"/>
      <c r="M110" s="52"/>
      <c r="N110" s="52"/>
      <c r="O110" s="52" t="n">
        <v>51</v>
      </c>
      <c r="P110" s="52"/>
      <c r="Q110" s="52"/>
      <c r="R110" s="52"/>
      <c r="S110" s="52"/>
      <c r="T110" s="52"/>
      <c r="U110" s="52"/>
      <c r="V110" s="52"/>
      <c r="W110" s="52"/>
      <c r="X110" s="52" t="n">
        <f aca="false">SUM(B110:W110)</f>
        <v>30527</v>
      </c>
    </row>
    <row r="111" customFormat="false" ht="14.65" hidden="false" customHeight="false" outlineLevel="0" collapsed="false">
      <c r="A111" s="56" t="s">
        <v>162</v>
      </c>
      <c r="B111" s="114" t="n">
        <v>11658</v>
      </c>
      <c r="C111" s="52" t="n">
        <v>8452</v>
      </c>
      <c r="D111" s="52" t="n">
        <v>6634</v>
      </c>
      <c r="E111" s="52" t="n">
        <v>2531</v>
      </c>
      <c r="F111" s="52" t="n">
        <v>238</v>
      </c>
      <c r="G111" s="52"/>
      <c r="H111" s="52" t="n">
        <v>260</v>
      </c>
      <c r="I111" s="52"/>
      <c r="J111" s="52"/>
      <c r="K111" s="52"/>
      <c r="L111" s="52"/>
      <c r="M111" s="52"/>
      <c r="N111" s="52"/>
      <c r="O111" s="52"/>
      <c r="P111" s="52"/>
      <c r="Q111" s="52"/>
      <c r="R111" s="52"/>
      <c r="S111" s="52"/>
      <c r="T111" s="52"/>
      <c r="U111" s="52"/>
      <c r="V111" s="52"/>
      <c r="W111" s="52"/>
      <c r="X111" s="52" t="n">
        <f aca="false">SUM(B111:W111)</f>
        <v>29773</v>
      </c>
    </row>
    <row r="112" customFormat="false" ht="14.65" hidden="false" customHeight="false" outlineLevel="0" collapsed="false">
      <c r="A112" s="56" t="s">
        <v>94</v>
      </c>
      <c r="B112" s="114" t="n">
        <v>11645</v>
      </c>
      <c r="C112" s="52" t="n">
        <v>6998</v>
      </c>
      <c r="D112" s="52" t="n">
        <v>7431</v>
      </c>
      <c r="E112" s="52" t="n">
        <v>3626</v>
      </c>
      <c r="F112" s="52" t="n">
        <v>782</v>
      </c>
      <c r="G112" s="52"/>
      <c r="H112" s="52" t="n">
        <v>246</v>
      </c>
      <c r="I112" s="52" t="n">
        <v>93</v>
      </c>
      <c r="J112" s="52" t="n">
        <v>384</v>
      </c>
      <c r="K112" s="52"/>
      <c r="L112" s="52" t="n">
        <v>43</v>
      </c>
      <c r="M112" s="52"/>
      <c r="N112" s="52"/>
      <c r="O112" s="52"/>
      <c r="P112" s="52"/>
      <c r="Q112" s="52"/>
      <c r="R112" s="52"/>
      <c r="S112" s="52"/>
      <c r="T112" s="52"/>
      <c r="U112" s="52"/>
      <c r="V112" s="52"/>
      <c r="W112" s="52"/>
      <c r="X112" s="52" t="n">
        <f aca="false">SUM(B112:W112)</f>
        <v>31248</v>
      </c>
    </row>
    <row r="113" customFormat="false" ht="14.65" hidden="false" customHeight="false" outlineLevel="0" collapsed="false">
      <c r="A113" s="56" t="s">
        <v>66</v>
      </c>
      <c r="B113" s="114" t="n">
        <v>11615</v>
      </c>
      <c r="C113" s="52" t="n">
        <v>10481</v>
      </c>
      <c r="D113" s="52" t="n">
        <v>10569</v>
      </c>
      <c r="E113" s="52" t="n">
        <v>1848</v>
      </c>
      <c r="F113" s="52" t="n">
        <v>222</v>
      </c>
      <c r="G113" s="52"/>
      <c r="H113" s="52"/>
      <c r="I113" s="52"/>
      <c r="J113" s="52"/>
      <c r="K113" s="52"/>
      <c r="L113" s="52"/>
      <c r="M113" s="52"/>
      <c r="N113" s="52"/>
      <c r="O113" s="52"/>
      <c r="P113" s="52"/>
      <c r="Q113" s="52"/>
      <c r="R113" s="52"/>
      <c r="S113" s="52"/>
      <c r="T113" s="52"/>
      <c r="U113" s="52"/>
      <c r="V113" s="52"/>
      <c r="W113" s="52"/>
      <c r="X113" s="52" t="n">
        <f aca="false">SUM(B113:W113)</f>
        <v>34735</v>
      </c>
    </row>
    <row r="114" customFormat="false" ht="14.65" hidden="false" customHeight="false" outlineLevel="0" collapsed="false">
      <c r="A114" s="56" t="s">
        <v>80</v>
      </c>
      <c r="B114" s="114" t="n">
        <v>11386</v>
      </c>
      <c r="C114" s="52" t="n">
        <v>8919</v>
      </c>
      <c r="D114" s="52" t="n">
        <v>5240</v>
      </c>
      <c r="E114" s="52" t="n">
        <v>1494</v>
      </c>
      <c r="F114" s="52" t="n">
        <v>285</v>
      </c>
      <c r="G114" s="52"/>
      <c r="H114" s="52"/>
      <c r="I114" s="52" t="n">
        <v>431</v>
      </c>
      <c r="J114" s="52"/>
      <c r="K114" s="52"/>
      <c r="L114" s="52"/>
      <c r="M114" s="52"/>
      <c r="N114" s="52"/>
      <c r="O114" s="52"/>
      <c r="P114" s="52"/>
      <c r="Q114" s="52"/>
      <c r="R114" s="52"/>
      <c r="S114" s="52"/>
      <c r="T114" s="52"/>
      <c r="U114" s="52"/>
      <c r="V114" s="52"/>
      <c r="W114" s="52"/>
      <c r="X114" s="52" t="n">
        <f aca="false">SUM(B114:W114)</f>
        <v>27755</v>
      </c>
    </row>
    <row r="115" customFormat="false" ht="14.65" hidden="false" customHeight="false" outlineLevel="0" collapsed="false">
      <c r="A115" s="56" t="s">
        <v>103</v>
      </c>
      <c r="B115" s="114" t="n">
        <v>11110</v>
      </c>
      <c r="C115" s="52" t="n">
        <v>8591</v>
      </c>
      <c r="D115" s="52" t="n">
        <v>10675</v>
      </c>
      <c r="E115" s="52" t="n">
        <v>1938</v>
      </c>
      <c r="F115" s="52" t="n">
        <v>162</v>
      </c>
      <c r="G115" s="52"/>
      <c r="H115" s="52" t="n">
        <v>162</v>
      </c>
      <c r="I115" s="52"/>
      <c r="J115" s="52"/>
      <c r="K115" s="52"/>
      <c r="L115" s="52" t="n">
        <v>85</v>
      </c>
      <c r="M115" s="52"/>
      <c r="N115" s="52"/>
      <c r="O115" s="52"/>
      <c r="P115" s="52"/>
      <c r="Q115" s="52"/>
      <c r="R115" s="52"/>
      <c r="S115" s="52"/>
      <c r="T115" s="52"/>
      <c r="U115" s="52"/>
      <c r="V115" s="52"/>
      <c r="W115" s="52"/>
      <c r="X115" s="52" t="n">
        <f aca="false">SUM(B115:W115)</f>
        <v>32723</v>
      </c>
    </row>
    <row r="116" customFormat="false" ht="14.65" hidden="false" customHeight="false" outlineLevel="0" collapsed="false">
      <c r="A116" s="56" t="s">
        <v>120</v>
      </c>
      <c r="B116" s="114" t="n">
        <v>10840</v>
      </c>
      <c r="C116" s="52" t="n">
        <v>7879</v>
      </c>
      <c r="D116" s="52" t="n">
        <v>6078</v>
      </c>
      <c r="E116" s="52" t="n">
        <v>1541</v>
      </c>
      <c r="F116" s="52" t="n">
        <v>236</v>
      </c>
      <c r="G116" s="52"/>
      <c r="H116" s="52"/>
      <c r="I116" s="52"/>
      <c r="J116" s="52"/>
      <c r="K116" s="52"/>
      <c r="L116" s="52"/>
      <c r="M116" s="52"/>
      <c r="N116" s="52"/>
      <c r="O116" s="52"/>
      <c r="P116" s="52"/>
      <c r="Q116" s="52"/>
      <c r="R116" s="52"/>
      <c r="S116" s="52"/>
      <c r="T116" s="52"/>
      <c r="U116" s="52"/>
      <c r="V116" s="52"/>
      <c r="W116" s="52"/>
      <c r="X116" s="52" t="n">
        <f aca="false">SUM(B116:W116)</f>
        <v>26574</v>
      </c>
    </row>
    <row r="117" customFormat="false" ht="14.65" hidden="false" customHeight="false" outlineLevel="0" collapsed="false">
      <c r="A117" s="56" t="s">
        <v>146</v>
      </c>
      <c r="B117" s="114" t="n">
        <v>10644</v>
      </c>
      <c r="C117" s="52" t="n">
        <v>9034</v>
      </c>
      <c r="D117" s="52" t="n">
        <v>4839</v>
      </c>
      <c r="E117" s="52" t="n">
        <v>3239</v>
      </c>
      <c r="F117" s="52" t="n">
        <v>269</v>
      </c>
      <c r="G117" s="52"/>
      <c r="H117" s="52"/>
      <c r="I117" s="52"/>
      <c r="J117" s="52"/>
      <c r="K117" s="52"/>
      <c r="L117" s="52"/>
      <c r="M117" s="52"/>
      <c r="N117" s="52"/>
      <c r="O117" s="52"/>
      <c r="P117" s="52"/>
      <c r="Q117" s="52"/>
      <c r="R117" s="52"/>
      <c r="S117" s="52"/>
      <c r="T117" s="52"/>
      <c r="U117" s="52"/>
      <c r="V117" s="52"/>
      <c r="W117" s="52"/>
      <c r="X117" s="52" t="n">
        <f aca="false">SUM(B117:W117)</f>
        <v>28025</v>
      </c>
    </row>
    <row r="118" customFormat="false" ht="14.65" hidden="false" customHeight="false" outlineLevel="0" collapsed="false">
      <c r="A118" s="56" t="s">
        <v>72</v>
      </c>
      <c r="B118" s="114" t="n">
        <v>9640</v>
      </c>
      <c r="C118" s="52" t="n">
        <v>11245</v>
      </c>
      <c r="D118" s="52" t="n">
        <v>5691</v>
      </c>
      <c r="E118" s="52" t="n">
        <v>2105</v>
      </c>
      <c r="F118" s="52" t="n">
        <v>327</v>
      </c>
      <c r="G118" s="52"/>
      <c r="H118" s="52"/>
      <c r="I118" s="52" t="n">
        <v>3601</v>
      </c>
      <c r="J118" s="52"/>
      <c r="K118" s="52"/>
      <c r="L118" s="52"/>
      <c r="M118" s="52"/>
      <c r="N118" s="52"/>
      <c r="O118" s="52"/>
      <c r="P118" s="52"/>
      <c r="Q118" s="52"/>
      <c r="R118" s="52"/>
      <c r="S118" s="52"/>
      <c r="T118" s="52"/>
      <c r="U118" s="52"/>
      <c r="V118" s="52"/>
      <c r="W118" s="52"/>
      <c r="X118" s="52" t="n">
        <f aca="false">SUM(B118:W118)</f>
        <v>32609</v>
      </c>
    </row>
    <row r="119" customFormat="false" ht="14.65" hidden="false" customHeight="false" outlineLevel="0" collapsed="false">
      <c r="A119" s="56" t="s">
        <v>78</v>
      </c>
      <c r="B119" s="114" t="n">
        <v>8913</v>
      </c>
      <c r="C119" s="52" t="n">
        <v>11107</v>
      </c>
      <c r="D119" s="52" t="n">
        <v>11868</v>
      </c>
      <c r="E119" s="52" t="n">
        <v>2326</v>
      </c>
      <c r="F119" s="52" t="n">
        <v>233</v>
      </c>
      <c r="G119" s="52"/>
      <c r="H119" s="52"/>
      <c r="I119" s="52"/>
      <c r="J119" s="52"/>
      <c r="K119" s="52"/>
      <c r="L119" s="52"/>
      <c r="M119" s="52" t="n">
        <v>297</v>
      </c>
      <c r="N119" s="52"/>
      <c r="O119" s="52"/>
      <c r="P119" s="52"/>
      <c r="Q119" s="52"/>
      <c r="R119" s="52"/>
      <c r="S119" s="52"/>
      <c r="T119" s="52"/>
      <c r="U119" s="52"/>
      <c r="V119" s="52"/>
      <c r="W119" s="52"/>
      <c r="X119" s="52" t="n">
        <f aca="false">SUM(B119:W119)</f>
        <v>34744</v>
      </c>
    </row>
    <row r="120" customFormat="false" ht="14.65" hidden="false" customHeight="false" outlineLevel="0" collapsed="false">
      <c r="A120" s="56" t="s">
        <v>91</v>
      </c>
      <c r="B120" s="114" t="n">
        <v>8602</v>
      </c>
      <c r="C120" s="52" t="n">
        <v>10249</v>
      </c>
      <c r="D120" s="52" t="n">
        <v>11135</v>
      </c>
      <c r="E120" s="52" t="n">
        <v>2283</v>
      </c>
      <c r="F120" s="52" t="n">
        <v>265</v>
      </c>
      <c r="G120" s="52"/>
      <c r="H120" s="52"/>
      <c r="I120" s="52"/>
      <c r="J120" s="52"/>
      <c r="K120" s="52"/>
      <c r="L120" s="52"/>
      <c r="M120" s="52"/>
      <c r="N120" s="52"/>
      <c r="O120" s="52"/>
      <c r="P120" s="52"/>
      <c r="Q120" s="52"/>
      <c r="R120" s="52"/>
      <c r="S120" s="52"/>
      <c r="T120" s="52"/>
      <c r="U120" s="52"/>
      <c r="V120" s="52"/>
      <c r="W120" s="52"/>
      <c r="X120" s="52" t="n">
        <f aca="false">SUM(B120:W120)</f>
        <v>32534</v>
      </c>
    </row>
    <row r="121" customFormat="false" ht="14.65" hidden="false" customHeight="false" outlineLevel="0" collapsed="false">
      <c r="A121" s="56" t="s">
        <v>81</v>
      </c>
      <c r="B121" s="114" t="n">
        <v>8513</v>
      </c>
      <c r="C121" s="52" t="n">
        <v>8910</v>
      </c>
      <c r="D121" s="52" t="n">
        <v>2898</v>
      </c>
      <c r="E121" s="52" t="n">
        <v>1502</v>
      </c>
      <c r="F121" s="52" t="n">
        <v>458</v>
      </c>
      <c r="G121" s="52"/>
      <c r="H121" s="52"/>
      <c r="I121" s="52"/>
      <c r="J121" s="52"/>
      <c r="K121" s="52"/>
      <c r="L121" s="52"/>
      <c r="M121" s="52"/>
      <c r="N121" s="52"/>
      <c r="O121" s="52"/>
      <c r="P121" s="52"/>
      <c r="Q121" s="52"/>
      <c r="R121" s="52"/>
      <c r="S121" s="52"/>
      <c r="T121" s="52"/>
      <c r="U121" s="52"/>
      <c r="V121" s="52"/>
      <c r="W121" s="52"/>
      <c r="X121" s="52" t="n">
        <f aca="false">SUM(B121:W121)</f>
        <v>22281</v>
      </c>
    </row>
    <row r="122" customFormat="false" ht="14.65" hidden="false" customHeight="false" outlineLevel="0" collapsed="false">
      <c r="A122" s="56" t="s">
        <v>47</v>
      </c>
      <c r="B122" s="114" t="n">
        <v>8476</v>
      </c>
      <c r="C122" s="52" t="n">
        <v>6317</v>
      </c>
      <c r="D122" s="52" t="n">
        <v>3927</v>
      </c>
      <c r="E122" s="52" t="n">
        <v>1469</v>
      </c>
      <c r="F122" s="52" t="n">
        <v>235</v>
      </c>
      <c r="G122" s="52"/>
      <c r="H122" s="52" t="n">
        <v>202</v>
      </c>
      <c r="I122" s="52"/>
      <c r="J122" s="52"/>
      <c r="K122" s="52"/>
      <c r="L122" s="52"/>
      <c r="M122" s="52"/>
      <c r="N122" s="52"/>
      <c r="O122" s="52"/>
      <c r="P122" s="52"/>
      <c r="Q122" s="52"/>
      <c r="R122" s="52"/>
      <c r="S122" s="52"/>
      <c r="T122" s="52"/>
      <c r="U122" s="52"/>
      <c r="V122" s="52"/>
      <c r="W122" s="52"/>
      <c r="X122" s="52" t="n">
        <f aca="false">SUM(B122:W122)</f>
        <v>20626</v>
      </c>
    </row>
    <row r="123" customFormat="false" ht="14.65" hidden="false" customHeight="false" outlineLevel="0" collapsed="false">
      <c r="A123" s="56" t="s">
        <v>153</v>
      </c>
      <c r="B123" s="114" t="n">
        <v>8244</v>
      </c>
      <c r="C123" s="52" t="n">
        <v>7591</v>
      </c>
      <c r="D123" s="52" t="n">
        <v>6982</v>
      </c>
      <c r="E123" s="52" t="n">
        <v>1304</v>
      </c>
      <c r="F123" s="52" t="n">
        <v>152</v>
      </c>
      <c r="G123" s="52"/>
      <c r="H123" s="52" t="n">
        <v>268</v>
      </c>
      <c r="I123" s="52"/>
      <c r="J123" s="52"/>
      <c r="K123" s="52"/>
      <c r="L123" s="52"/>
      <c r="M123" s="52"/>
      <c r="N123" s="52"/>
      <c r="O123" s="52"/>
      <c r="P123" s="52"/>
      <c r="Q123" s="52"/>
      <c r="R123" s="52"/>
      <c r="S123" s="52"/>
      <c r="T123" s="52"/>
      <c r="U123" s="52"/>
      <c r="V123" s="52"/>
      <c r="W123" s="52"/>
      <c r="X123" s="52" t="n">
        <f aca="false">SUM(B123:W123)</f>
        <v>24541</v>
      </c>
    </row>
    <row r="124" customFormat="false" ht="14.65" hidden="false" customHeight="false" outlineLevel="0" collapsed="false">
      <c r="A124" s="56" t="s">
        <v>128</v>
      </c>
      <c r="B124" s="114" t="n">
        <v>8038</v>
      </c>
      <c r="C124" s="52" t="n">
        <v>6433</v>
      </c>
      <c r="D124" s="52" t="n">
        <v>11168</v>
      </c>
      <c r="E124" s="52" t="n">
        <v>2290</v>
      </c>
      <c r="F124" s="52" t="n">
        <v>638</v>
      </c>
      <c r="G124" s="52"/>
      <c r="H124" s="52" t="n">
        <v>333</v>
      </c>
      <c r="I124" s="52"/>
      <c r="J124" s="52"/>
      <c r="K124" s="52"/>
      <c r="L124" s="52"/>
      <c r="M124" s="52"/>
      <c r="N124" s="52"/>
      <c r="O124" s="52"/>
      <c r="P124" s="52"/>
      <c r="Q124" s="52"/>
      <c r="R124" s="52"/>
      <c r="S124" s="52"/>
      <c r="T124" s="52"/>
      <c r="U124" s="52"/>
      <c r="V124" s="52"/>
      <c r="W124" s="52"/>
      <c r="X124" s="52" t="n">
        <f aca="false">SUM(B124:W124)</f>
        <v>28900</v>
      </c>
    </row>
    <row r="125" customFormat="false" ht="14.65" hidden="false" customHeight="false" outlineLevel="0" collapsed="false">
      <c r="A125" s="56" t="s">
        <v>48</v>
      </c>
      <c r="B125" s="114" t="n">
        <v>7615</v>
      </c>
      <c r="C125" s="52" t="n">
        <v>9267</v>
      </c>
      <c r="D125" s="52" t="n">
        <v>3084</v>
      </c>
      <c r="E125" s="52" t="n">
        <v>1354</v>
      </c>
      <c r="F125" s="52" t="n">
        <v>627</v>
      </c>
      <c r="G125" s="52"/>
      <c r="H125" s="52"/>
      <c r="I125" s="52"/>
      <c r="J125" s="52"/>
      <c r="K125" s="52"/>
      <c r="L125" s="52"/>
      <c r="M125" s="52"/>
      <c r="N125" s="52"/>
      <c r="O125" s="52"/>
      <c r="P125" s="52"/>
      <c r="Q125" s="52"/>
      <c r="R125" s="52"/>
      <c r="S125" s="52"/>
      <c r="T125" s="52"/>
      <c r="U125" s="52"/>
      <c r="V125" s="52"/>
      <c r="W125" s="52"/>
      <c r="X125" s="52" t="n">
        <f aca="false">SUM(B125:W125)</f>
        <v>21947</v>
      </c>
    </row>
    <row r="126" customFormat="false" ht="14.65" hidden="false" customHeight="false" outlineLevel="0" collapsed="false">
      <c r="A126" s="56" t="s">
        <v>156</v>
      </c>
      <c r="B126" s="114" t="n">
        <v>7301</v>
      </c>
      <c r="C126" s="52" t="n">
        <v>10096</v>
      </c>
      <c r="D126" s="52" t="n">
        <v>9147</v>
      </c>
      <c r="E126" s="52" t="n">
        <v>1650</v>
      </c>
      <c r="F126" s="52" t="n">
        <v>271</v>
      </c>
      <c r="G126" s="52"/>
      <c r="H126" s="52" t="n">
        <v>213</v>
      </c>
      <c r="I126" s="52"/>
      <c r="J126" s="52"/>
      <c r="K126" s="52"/>
      <c r="L126" s="52" t="n">
        <v>116</v>
      </c>
      <c r="M126" s="52"/>
      <c r="N126" s="52"/>
      <c r="O126" s="52"/>
      <c r="P126" s="52"/>
      <c r="Q126" s="52"/>
      <c r="R126" s="52"/>
      <c r="S126" s="52"/>
      <c r="T126" s="52"/>
      <c r="U126" s="52"/>
      <c r="V126" s="52"/>
      <c r="W126" s="52"/>
      <c r="X126" s="52" t="n">
        <f aca="false">SUM(B126:W126)</f>
        <v>28794</v>
      </c>
    </row>
    <row r="127" customFormat="false" ht="14.65" hidden="false" customHeight="false" outlineLevel="0" collapsed="false">
      <c r="A127" s="56" t="s">
        <v>83</v>
      </c>
      <c r="B127" s="114" t="n">
        <v>6513</v>
      </c>
      <c r="C127" s="52" t="n">
        <v>10026</v>
      </c>
      <c r="D127" s="52" t="n">
        <v>1192</v>
      </c>
      <c r="E127" s="52" t="n">
        <v>989</v>
      </c>
      <c r="F127" s="52" t="n">
        <v>194</v>
      </c>
      <c r="G127" s="52"/>
      <c r="H127" s="52" t="n">
        <v>99</v>
      </c>
      <c r="I127" s="52"/>
      <c r="J127" s="52" t="n">
        <v>255</v>
      </c>
      <c r="K127" s="52"/>
      <c r="L127" s="52"/>
      <c r="M127" s="52"/>
      <c r="N127" s="52"/>
      <c r="O127" s="52"/>
      <c r="P127" s="52"/>
      <c r="Q127" s="52"/>
      <c r="R127" s="52"/>
      <c r="S127" s="52"/>
      <c r="T127" s="52"/>
      <c r="U127" s="52"/>
      <c r="V127" s="52"/>
      <c r="W127" s="52"/>
      <c r="X127" s="52" t="n">
        <f aca="false">SUM(B127:W127)</f>
        <v>19268</v>
      </c>
    </row>
    <row r="128" customFormat="false" ht="14.65" hidden="false" customHeight="false" outlineLevel="0" collapsed="false">
      <c r="A128" s="56" t="s">
        <v>163</v>
      </c>
      <c r="B128" s="114" t="n">
        <v>4615</v>
      </c>
      <c r="C128" s="52" t="n">
        <v>3599</v>
      </c>
      <c r="D128" s="52" t="n">
        <v>1800</v>
      </c>
      <c r="E128" s="52" t="n">
        <v>512</v>
      </c>
      <c r="F128" s="52" t="n">
        <v>235</v>
      </c>
      <c r="G128" s="52"/>
      <c r="H128" s="52"/>
      <c r="I128" s="52"/>
      <c r="J128" s="52" t="n">
        <v>140</v>
      </c>
      <c r="K128" s="52"/>
      <c r="L128" s="52"/>
      <c r="M128" s="52"/>
      <c r="N128" s="52"/>
      <c r="O128" s="52"/>
      <c r="P128" s="52"/>
      <c r="Q128" s="52"/>
      <c r="R128" s="52"/>
      <c r="S128" s="52"/>
      <c r="T128" s="52"/>
      <c r="U128" s="52"/>
      <c r="V128" s="52"/>
      <c r="W128" s="52"/>
      <c r="X128" s="52" t="n">
        <f aca="false">SUM(B128:W128)</f>
        <v>10901</v>
      </c>
    </row>
    <row r="129" customFormat="false" ht="14.65" hidden="false" customHeight="false" outlineLevel="0" collapsed="false">
      <c r="A129" s="56" t="s">
        <v>136</v>
      </c>
      <c r="B129" s="114" t="n">
        <v>4366</v>
      </c>
      <c r="C129" s="52" t="n">
        <v>11029</v>
      </c>
      <c r="D129" s="52" t="n">
        <v>3152</v>
      </c>
      <c r="E129" s="52" t="n">
        <v>1297</v>
      </c>
      <c r="F129" s="52" t="n">
        <v>207</v>
      </c>
      <c r="G129" s="52"/>
      <c r="H129" s="52"/>
      <c r="I129" s="52"/>
      <c r="J129" s="52"/>
      <c r="K129" s="52"/>
      <c r="L129" s="52"/>
      <c r="M129" s="52"/>
      <c r="N129" s="52"/>
      <c r="O129" s="52"/>
      <c r="P129" s="52"/>
      <c r="Q129" s="52"/>
      <c r="R129" s="52"/>
      <c r="S129" s="52"/>
      <c r="T129" s="52"/>
      <c r="U129" s="52"/>
      <c r="V129" s="52"/>
      <c r="W129" s="52"/>
      <c r="X129" s="52" t="n">
        <f aca="false">SUM(B129:W129)</f>
        <v>20051</v>
      </c>
    </row>
    <row r="130" customFormat="false" ht="14.65" hidden="false" customHeight="false" outlineLevel="0" collapsed="false">
      <c r="A130" s="56" t="s">
        <v>92</v>
      </c>
      <c r="B130" s="114" t="n">
        <v>4137</v>
      </c>
      <c r="C130" s="52" t="n">
        <v>3319</v>
      </c>
      <c r="D130" s="52" t="n">
        <v>262</v>
      </c>
      <c r="E130" s="52" t="n">
        <v>499</v>
      </c>
      <c r="F130" s="52" t="n">
        <v>46</v>
      </c>
      <c r="G130" s="52"/>
      <c r="H130" s="52"/>
      <c r="I130" s="52"/>
      <c r="J130" s="52"/>
      <c r="K130" s="52"/>
      <c r="L130" s="52"/>
      <c r="M130" s="52"/>
      <c r="N130" s="52"/>
      <c r="O130" s="52"/>
      <c r="P130" s="52"/>
      <c r="Q130" s="52"/>
      <c r="R130" s="52"/>
      <c r="S130" s="52"/>
      <c r="T130" s="52"/>
      <c r="U130" s="52"/>
      <c r="V130" s="52"/>
      <c r="W130" s="52"/>
      <c r="X130" s="52" t="n">
        <f aca="false">SUM(B130:W130)</f>
        <v>8263</v>
      </c>
    </row>
    <row r="132" customFormat="false" ht="14.65" hidden="false" customHeight="false" outlineLevel="0" collapsed="false">
      <c r="A132" s="92" t="s">
        <v>189</v>
      </c>
      <c r="B132" s="53" t="n">
        <f aca="false">B133/B3</f>
        <v>0.679090372557512</v>
      </c>
      <c r="C132" s="53" t="n">
        <f aca="false">C133/C3</f>
        <v>0.297553345994861</v>
      </c>
      <c r="D132" s="53" t="n">
        <f aca="false">D133/D3</f>
        <v>0.345819576940305</v>
      </c>
      <c r="E132" s="53" t="n">
        <f aca="false">E133/E3</f>
        <v>0.206908183855114</v>
      </c>
      <c r="F132" s="53" t="n">
        <f aca="false">F133/F3</f>
        <v>0.0492882040590286</v>
      </c>
      <c r="G132" s="53" t="n">
        <f aca="false">G133/G3</f>
        <v>0.0569010922592065</v>
      </c>
      <c r="H132" s="92"/>
    </row>
    <row r="133" customFormat="false" ht="14.65" hidden="false" customHeight="false" outlineLevel="0" collapsed="false">
      <c r="A133" s="92" t="s">
        <v>190</v>
      </c>
      <c r="B133" s="50" t="n">
        <f aca="false">SUM(B60:B130)</f>
        <v>1193210</v>
      </c>
      <c r="C133" s="50" t="n">
        <f aca="false">SUM(C36:C59)</f>
        <v>319608</v>
      </c>
      <c r="D133" s="50" t="n">
        <f aca="false">SUM(D15:D35)</f>
        <v>337384</v>
      </c>
      <c r="E133" s="50" t="n">
        <f aca="false">SUM(E8:E14)</f>
        <v>66857</v>
      </c>
      <c r="F133" s="50" t="n">
        <f aca="false">SUM(F7:F7)</f>
        <v>1513</v>
      </c>
      <c r="G133" s="50" t="n">
        <f aca="false">SUM(G6:G6)</f>
        <v>1318</v>
      </c>
      <c r="H133" s="50" t="n">
        <f aca="false">SUM(B133:G133)</f>
        <v>1919890</v>
      </c>
      <c r="I133" s="115"/>
    </row>
    <row r="134" customFormat="false" ht="12.8" hidden="false" customHeight="false" outlineLevel="0" collapsed="false">
      <c r="A134" s="92" t="s">
        <v>191</v>
      </c>
      <c r="B134" s="53" t="n">
        <f aca="false">B133/$H$133</f>
        <v>0.62149914838871</v>
      </c>
      <c r="C134" s="53" t="n">
        <f aca="false">C133/$H$133</f>
        <v>0.16647203746048</v>
      </c>
      <c r="D134" s="53" t="n">
        <f aca="false">D133/$H$133</f>
        <v>0.175730901249551</v>
      </c>
      <c r="E134" s="53" t="n">
        <f aca="false">E133/$H$133</f>
        <v>0.0348233492543844</v>
      </c>
      <c r="F134" s="53" t="n">
        <f aca="false">F133/$H$133</f>
        <v>0.00078806598294694</v>
      </c>
      <c r="G134" s="53" t="n">
        <f aca="false">G133/$H$133</f>
        <v>0.000686497663928663</v>
      </c>
      <c r="H134" s="53" t="n">
        <f aca="false">H133/$H$133</f>
        <v>1</v>
      </c>
    </row>
    <row r="1048576" customFormat="false" ht="12.8" hidden="false" customHeight="false" outlineLevel="0" collapsed="false"/>
  </sheetData>
  <printOptions headings="true" gridLines="true" gridLinesSet="true" horizontalCentered="false" verticalCentered="false"/>
  <pageMargins left="0.7875" right="0.7875" top="1.05277777777778" bottom="1.05277777777778" header="0.7875" footer="0.787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A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5" topLeftCell="A6" activePane="bottomLeft" state="frozen"/>
      <selection pane="topLeft" activeCell="A1" activeCellId="0" sqref="A1"/>
      <selection pane="bottomLeft" activeCell="A1" activeCellId="0" sqref="A1"/>
    </sheetView>
  </sheetViews>
  <sheetFormatPr defaultRowHeight="14.1" zeroHeight="false" outlineLevelRow="0" outlineLevelCol="0"/>
  <cols>
    <col collapsed="false" customWidth="true" hidden="false" outlineLevel="0" max="1" min="1" style="0" width="28.38"/>
    <col collapsed="false" customWidth="true" hidden="false" outlineLevel="0" max="2" min="2" style="0" width="9.9"/>
    <col collapsed="false" customWidth="true" hidden="false" outlineLevel="0" max="3" min="3" style="0" width="9.59"/>
    <col collapsed="false" customWidth="false" hidden="false" outlineLevel="0" max="5" min="4" style="0" width="11.52"/>
    <col collapsed="false" customWidth="true" hidden="false" outlineLevel="0" max="6" min="6" style="0" width="8.74"/>
    <col collapsed="false" customWidth="true" hidden="false" outlineLevel="0" max="7" min="7" style="0" width="10.43"/>
    <col collapsed="false" customWidth="false" hidden="false" outlineLevel="0" max="9" min="8" style="0" width="11.52"/>
    <col collapsed="false" customWidth="true" hidden="false" outlineLevel="0" max="10" min="10" style="0" width="11.14"/>
    <col collapsed="false" customWidth="true" hidden="false" outlineLevel="0" max="11" min="11" style="0" width="9.31"/>
    <col collapsed="false" customWidth="true" hidden="false" outlineLevel="0" max="12" min="12" style="0" width="10.15"/>
    <col collapsed="false" customWidth="false" hidden="false" outlineLevel="0" max="13" min="13" style="0" width="11.57"/>
    <col collapsed="false" customWidth="true" hidden="false" outlineLevel="0" max="14" min="14" style="0" width="10.43"/>
    <col collapsed="false" customWidth="true" hidden="false" outlineLevel="0" max="15" min="15" style="0" width="9.73"/>
    <col collapsed="false" customWidth="true" hidden="false" outlineLevel="0" max="16" min="16" style="0" width="11.84"/>
    <col collapsed="false" customWidth="true" hidden="false" outlineLevel="0" max="17" min="17" style="0" width="9.31"/>
    <col collapsed="false" customWidth="true" hidden="false" outlineLevel="0" max="18" min="18" style="0" width="12.55"/>
    <col collapsed="false" customWidth="true" hidden="false" outlineLevel="0" max="19" min="19" style="0" width="14.1"/>
    <col collapsed="false" customWidth="true" hidden="false" outlineLevel="0" max="20" min="20" style="0" width="10.85"/>
    <col collapsed="false" customWidth="false" hidden="false" outlineLevel="0" max="21" min="21" style="0" width="11.52"/>
    <col collapsed="false" customWidth="true" hidden="false" outlineLevel="0" max="22" min="22" style="0" width="10.72"/>
    <col collapsed="false" customWidth="true" hidden="false" outlineLevel="0" max="23" min="23" style="0" width="8.67"/>
    <col collapsed="false" customWidth="true" hidden="false" outlineLevel="0" max="24" min="24" style="0" width="10.01"/>
    <col collapsed="false" customWidth="false" hidden="false" outlineLevel="0" max="1025" min="25" style="0" width="11.52"/>
  </cols>
  <sheetData>
    <row r="1" s="83" customFormat="true" ht="85.05" hidden="false" customHeight="true" outlineLevel="0" collapsed="false">
      <c r="A1" s="82" t="s">
        <v>192</v>
      </c>
      <c r="B1" s="2" t="s">
        <v>1</v>
      </c>
      <c r="C1" s="3" t="s">
        <v>2</v>
      </c>
      <c r="D1" s="4" t="s">
        <v>3</v>
      </c>
      <c r="E1" s="5" t="s">
        <v>4</v>
      </c>
      <c r="F1" s="6" t="s">
        <v>5</v>
      </c>
      <c r="G1" s="7" t="s">
        <v>6</v>
      </c>
      <c r="H1" s="8" t="s">
        <v>7</v>
      </c>
      <c r="I1" s="9" t="s">
        <v>8</v>
      </c>
      <c r="J1" s="10" t="s">
        <v>9</v>
      </c>
      <c r="K1" s="11" t="s">
        <v>10</v>
      </c>
      <c r="L1" s="12" t="s">
        <v>11</v>
      </c>
      <c r="M1" s="13" t="s">
        <v>12</v>
      </c>
      <c r="N1" s="14" t="s">
        <v>13</v>
      </c>
      <c r="O1" s="15"/>
      <c r="P1" s="16" t="s">
        <v>15</v>
      </c>
      <c r="Q1" s="17" t="s">
        <v>16</v>
      </c>
      <c r="R1" s="18" t="s">
        <v>17</v>
      </c>
      <c r="S1" s="19" t="s">
        <v>18</v>
      </c>
      <c r="T1" s="15" t="s">
        <v>19</v>
      </c>
      <c r="U1" s="21" t="s">
        <v>20</v>
      </c>
      <c r="V1" s="22" t="s">
        <v>21</v>
      </c>
      <c r="W1" s="23" t="s">
        <v>22</v>
      </c>
      <c r="X1" s="1" t="s">
        <v>23</v>
      </c>
      <c r="AA1" s="0"/>
    </row>
    <row r="2" customFormat="false" ht="14.1" hidden="false" customHeight="false" outlineLevel="0" collapsed="false">
      <c r="A2" s="99"/>
      <c r="B2" s="26" t="s">
        <v>24</v>
      </c>
      <c r="C2" s="27" t="s">
        <v>25</v>
      </c>
      <c r="D2" s="28" t="s">
        <v>26</v>
      </c>
      <c r="E2" s="29" t="s">
        <v>27</v>
      </c>
      <c r="F2" s="30" t="s">
        <v>28</v>
      </c>
      <c r="G2" s="31" t="s">
        <v>29</v>
      </c>
      <c r="H2" s="32" t="s">
        <v>30</v>
      </c>
      <c r="I2" s="33" t="s">
        <v>31</v>
      </c>
      <c r="J2" s="34" t="s">
        <v>32</v>
      </c>
      <c r="K2" s="35" t="s">
        <v>33</v>
      </c>
      <c r="L2" s="36" t="s">
        <v>34</v>
      </c>
      <c r="M2" s="37" t="s">
        <v>35</v>
      </c>
      <c r="N2" s="38" t="s">
        <v>36</v>
      </c>
      <c r="O2" s="39" t="s">
        <v>37</v>
      </c>
      <c r="P2" s="40" t="s">
        <v>38</v>
      </c>
      <c r="Q2" s="41" t="s">
        <v>39</v>
      </c>
      <c r="R2" s="42" t="s">
        <v>40</v>
      </c>
      <c r="S2" s="43" t="s">
        <v>41</v>
      </c>
      <c r="T2" s="39" t="s">
        <v>42</v>
      </c>
      <c r="U2" s="45" t="s">
        <v>43</v>
      </c>
      <c r="V2" s="46" t="s">
        <v>44</v>
      </c>
      <c r="W2" s="47" t="s">
        <v>45</v>
      </c>
      <c r="X2" s="25"/>
    </row>
    <row r="3" customFormat="false" ht="14.1" hidden="false" customHeight="false" outlineLevel="0" collapsed="false">
      <c r="A3" s="49" t="s">
        <v>23</v>
      </c>
      <c r="B3" s="50" t="n">
        <f aca="false">SUM(B6:B130)</f>
        <v>1757071</v>
      </c>
      <c r="C3" s="50" t="n">
        <f aca="false">SUM(C6:C130)</f>
        <v>1074120</v>
      </c>
      <c r="D3" s="50" t="n">
        <f aca="false">SUM(D6:D130)</f>
        <v>975607</v>
      </c>
      <c r="E3" s="50" t="n">
        <f aca="false">SUM(E6:E130)</f>
        <v>323124</v>
      </c>
      <c r="F3" s="50" t="n">
        <f aca="false">SUM(F6:F130)</f>
        <v>30697</v>
      </c>
      <c r="G3" s="50" t="n">
        <f aca="false">SUM(G6:G130)</f>
        <v>23163</v>
      </c>
      <c r="H3" s="50" t="n">
        <f aca="false">SUM(H6:H130)</f>
        <v>16429</v>
      </c>
      <c r="I3" s="51" t="n">
        <f aca="false">SUM(I6:I130)</f>
        <v>15361</v>
      </c>
      <c r="J3" s="50" t="n">
        <f aca="false">SUM(J6:J130)</f>
        <v>7539</v>
      </c>
      <c r="K3" s="50" t="n">
        <f aca="false">SUM(K6:K130)</f>
        <v>2690</v>
      </c>
      <c r="L3" s="50" t="n">
        <f aca="false">SUM(L6:L130)</f>
        <v>2016</v>
      </c>
      <c r="M3" s="50" t="n">
        <f aca="false">SUM(M6:M130)</f>
        <v>1645</v>
      </c>
      <c r="N3" s="50" t="n">
        <f aca="false">SUM(N6:N130)</f>
        <v>1291</v>
      </c>
      <c r="O3" s="50" t="n">
        <f aca="false">SUM(O6:O130)</f>
        <v>521</v>
      </c>
      <c r="P3" s="50" t="n">
        <f aca="false">SUM(P6:P130)</f>
        <v>400</v>
      </c>
      <c r="Q3" s="50" t="n">
        <f aca="false">SUM(Q6:Q130)</f>
        <v>241</v>
      </c>
      <c r="R3" s="50" t="n">
        <f aca="false">SUM(R6:R130)</f>
        <v>163</v>
      </c>
      <c r="S3" s="50" t="n">
        <f aca="false">SUM(S6:S130)</f>
        <v>126</v>
      </c>
      <c r="T3" s="50" t="n">
        <f aca="false">SUM(T6:T130)</f>
        <v>58</v>
      </c>
      <c r="U3" s="50" t="n">
        <f aca="false">SUM(U6:U130)</f>
        <v>0</v>
      </c>
      <c r="V3" s="50" t="n">
        <f aca="false">SUM(V6:V130)</f>
        <v>0</v>
      </c>
      <c r="W3" s="50" t="n">
        <f aca="false">SUM(W6:W130)</f>
        <v>0</v>
      </c>
      <c r="X3" s="52" t="n">
        <f aca="false">SUM(B3:W3)</f>
        <v>4232262</v>
      </c>
    </row>
    <row r="4" customFormat="false" ht="14.1" hidden="false" customHeight="false" outlineLevel="0" collapsed="false">
      <c r="A4" s="49" t="s">
        <v>46</v>
      </c>
      <c r="B4" s="53" t="n">
        <f aca="false">B3/$X$3</f>
        <v>0.415161206938512</v>
      </c>
      <c r="C4" s="53" t="n">
        <f aca="false">C3/$X$3</f>
        <v>0.2537933615641</v>
      </c>
      <c r="D4" s="53" t="n">
        <f aca="false">D3/$X$3</f>
        <v>0.23051668351345</v>
      </c>
      <c r="E4" s="53" t="n">
        <f aca="false">E3/$X$3</f>
        <v>0.0763478253472966</v>
      </c>
      <c r="F4" s="53" t="n">
        <f aca="false">F3/$X$3</f>
        <v>0.00725309538965215</v>
      </c>
      <c r="G4" s="53" t="n">
        <f aca="false">G3/$X$3</f>
        <v>0.00547295984983916</v>
      </c>
      <c r="H4" s="53" t="n">
        <f aca="false">H3/$X$3</f>
        <v>0.00388184852450061</v>
      </c>
      <c r="I4" s="53" t="n">
        <f aca="false">I3/$X$3</f>
        <v>0.00362950119817724</v>
      </c>
      <c r="J4" s="53" t="n">
        <f aca="false">J3/$X$3</f>
        <v>0.00178131694115345</v>
      </c>
      <c r="K4" s="53" t="n">
        <f aca="false">K3/$X$3</f>
        <v>0.000635593921170287</v>
      </c>
      <c r="L4" s="53" t="n">
        <f aca="false">L3/$X$3</f>
        <v>0.000476341020475575</v>
      </c>
      <c r="M4" s="53" t="n">
        <f aca="false">M3/$X$3</f>
        <v>0.000388681041013056</v>
      </c>
      <c r="N4" s="53" t="n">
        <f aca="false">N3/$X$3</f>
        <v>0.000305037826108119</v>
      </c>
      <c r="O4" s="53" t="n">
        <f aca="false">O3/$X$3</f>
        <v>0.000123102019676476</v>
      </c>
      <c r="P4" s="53" t="n">
        <f aca="false">P3/$X$3</f>
        <v>9.45121072372173E-005</v>
      </c>
      <c r="Q4" s="53" t="n">
        <f aca="false">Q3/$X$3</f>
        <v>5.69435446104235E-005</v>
      </c>
      <c r="R4" s="53" t="n">
        <f aca="false">R3/$X$3</f>
        <v>3.85136836991661E-005</v>
      </c>
      <c r="S4" s="53" t="n">
        <f aca="false">S3/$X$3</f>
        <v>2.97713137797235E-005</v>
      </c>
      <c r="T4" s="53" t="n">
        <f aca="false">T3/$X$3</f>
        <v>1.37042555493965E-005</v>
      </c>
      <c r="U4" s="53" t="n">
        <f aca="false">U3/$X$3</f>
        <v>0</v>
      </c>
      <c r="V4" s="53" t="n">
        <f aca="false">V3/$X$3</f>
        <v>0</v>
      </c>
      <c r="W4" s="53" t="n">
        <f aca="false">W3/$X$3</f>
        <v>0</v>
      </c>
      <c r="X4" s="52"/>
    </row>
    <row r="5" customFormat="false" ht="14.1" hidden="false" customHeight="false" outlineLevel="0" collapsed="false">
      <c r="I5" s="55"/>
    </row>
    <row r="6" customFormat="false" ht="14.65" hidden="false" customHeight="false" outlineLevel="0" collapsed="false">
      <c r="A6" s="56" t="s">
        <v>47</v>
      </c>
      <c r="B6" s="114" t="n">
        <v>8476</v>
      </c>
      <c r="C6" s="52" t="n">
        <v>6317</v>
      </c>
      <c r="D6" s="52" t="n">
        <v>3927</v>
      </c>
      <c r="E6" s="52" t="n">
        <v>1469</v>
      </c>
      <c r="F6" s="52" t="n">
        <v>235</v>
      </c>
      <c r="G6" s="52"/>
      <c r="H6" s="52" t="n">
        <v>202</v>
      </c>
      <c r="I6" s="52"/>
      <c r="J6" s="52"/>
      <c r="K6" s="52"/>
      <c r="L6" s="52"/>
      <c r="M6" s="52"/>
      <c r="N6" s="52"/>
      <c r="O6" s="52"/>
      <c r="P6" s="52"/>
      <c r="Q6" s="52"/>
      <c r="R6" s="52"/>
      <c r="S6" s="52"/>
      <c r="T6" s="52"/>
      <c r="U6" s="52"/>
      <c r="V6" s="52"/>
      <c r="W6" s="52"/>
      <c r="X6" s="52" t="n">
        <f aca="false">SUM(B6:W6)</f>
        <v>20626</v>
      </c>
    </row>
    <row r="7" customFormat="false" ht="14.65" hidden="false" customHeight="false" outlineLevel="0" collapsed="false">
      <c r="A7" s="56" t="s">
        <v>48</v>
      </c>
      <c r="B7" s="114" t="n">
        <v>7615</v>
      </c>
      <c r="C7" s="52" t="n">
        <v>9267</v>
      </c>
      <c r="D7" s="52" t="n">
        <v>3084</v>
      </c>
      <c r="E7" s="52" t="n">
        <v>1354</v>
      </c>
      <c r="F7" s="52" t="n">
        <v>627</v>
      </c>
      <c r="G7" s="52"/>
      <c r="H7" s="52"/>
      <c r="I7" s="52"/>
      <c r="J7" s="52"/>
      <c r="K7" s="52"/>
      <c r="L7" s="52"/>
      <c r="M7" s="52"/>
      <c r="N7" s="52"/>
      <c r="O7" s="52"/>
      <c r="P7" s="52"/>
      <c r="Q7" s="52"/>
      <c r="R7" s="52"/>
      <c r="S7" s="52"/>
      <c r="T7" s="52"/>
      <c r="U7" s="52"/>
      <c r="V7" s="52"/>
      <c r="W7" s="52"/>
      <c r="X7" s="52" t="n">
        <f aca="false">SUM(B7:W7)</f>
        <v>21947</v>
      </c>
    </row>
    <row r="8" customFormat="false" ht="14.65" hidden="false" customHeight="false" outlineLevel="0" collapsed="false">
      <c r="A8" s="56" t="s">
        <v>49</v>
      </c>
      <c r="B8" s="114" t="n">
        <v>24211</v>
      </c>
      <c r="C8" s="52" t="n">
        <v>3985</v>
      </c>
      <c r="D8" s="52" t="n">
        <v>3050</v>
      </c>
      <c r="E8" s="52" t="n">
        <v>2241</v>
      </c>
      <c r="F8" s="52" t="n">
        <v>162</v>
      </c>
      <c r="G8" s="52" t="n">
        <v>405</v>
      </c>
      <c r="H8" s="52"/>
      <c r="I8" s="52"/>
      <c r="J8" s="52"/>
      <c r="K8" s="52"/>
      <c r="L8" s="52" t="n">
        <v>67</v>
      </c>
      <c r="M8" s="52"/>
      <c r="N8" s="52"/>
      <c r="O8" s="52"/>
      <c r="P8" s="52"/>
      <c r="Q8" s="52"/>
      <c r="R8" s="52"/>
      <c r="S8" s="52"/>
      <c r="T8" s="52"/>
      <c r="U8" s="52"/>
      <c r="V8" s="52"/>
      <c r="W8" s="52"/>
      <c r="X8" s="52" t="n">
        <f aca="false">SUM(B8:W8)</f>
        <v>34121</v>
      </c>
    </row>
    <row r="9" customFormat="false" ht="14.65" hidden="false" customHeight="false" outlineLevel="0" collapsed="false">
      <c r="A9" s="56" t="s">
        <v>50</v>
      </c>
      <c r="B9" s="114" t="n">
        <v>16049</v>
      </c>
      <c r="C9" s="52" t="n">
        <v>7326</v>
      </c>
      <c r="D9" s="52" t="n">
        <v>5315</v>
      </c>
      <c r="E9" s="52" t="n">
        <v>2448</v>
      </c>
      <c r="F9" s="52" t="n">
        <v>147</v>
      </c>
      <c r="G9" s="52" t="n">
        <v>303</v>
      </c>
      <c r="H9" s="52"/>
      <c r="I9" s="52"/>
      <c r="J9" s="52"/>
      <c r="K9" s="52"/>
      <c r="L9" s="52"/>
      <c r="M9" s="52"/>
      <c r="N9" s="52"/>
      <c r="O9" s="52"/>
      <c r="P9" s="52"/>
      <c r="Q9" s="52"/>
      <c r="R9" s="52"/>
      <c r="S9" s="52"/>
      <c r="T9" s="52"/>
      <c r="U9" s="52"/>
      <c r="V9" s="52"/>
      <c r="W9" s="52"/>
      <c r="X9" s="52" t="n">
        <f aca="false">SUM(B9:W9)</f>
        <v>31588</v>
      </c>
    </row>
    <row r="10" customFormat="false" ht="14.65" hidden="false" customHeight="false" outlineLevel="0" collapsed="false">
      <c r="A10" s="56" t="s">
        <v>51</v>
      </c>
      <c r="B10" s="114" t="n">
        <v>11676</v>
      </c>
      <c r="C10" s="52" t="n">
        <v>9711</v>
      </c>
      <c r="D10" s="52" t="n">
        <v>7212</v>
      </c>
      <c r="E10" s="52" t="n">
        <v>1395</v>
      </c>
      <c r="F10" s="52" t="n">
        <v>112</v>
      </c>
      <c r="G10" s="52" t="n">
        <v>370</v>
      </c>
      <c r="H10" s="52"/>
      <c r="I10" s="52"/>
      <c r="J10" s="52"/>
      <c r="K10" s="52"/>
      <c r="L10" s="52"/>
      <c r="M10" s="52"/>
      <c r="N10" s="52"/>
      <c r="O10" s="52" t="n">
        <v>51</v>
      </c>
      <c r="P10" s="52"/>
      <c r="Q10" s="52"/>
      <c r="R10" s="52"/>
      <c r="S10" s="52"/>
      <c r="T10" s="52"/>
      <c r="U10" s="52"/>
      <c r="V10" s="52"/>
      <c r="W10" s="52"/>
      <c r="X10" s="52" t="n">
        <f aca="false">SUM(B10:W10)</f>
        <v>30527</v>
      </c>
    </row>
    <row r="11" customFormat="false" ht="14.65" hidden="false" customHeight="false" outlineLevel="0" collapsed="false">
      <c r="A11" s="110" t="s">
        <v>52</v>
      </c>
      <c r="B11" s="52" t="n">
        <v>12881</v>
      </c>
      <c r="C11" s="52" t="n">
        <v>7278</v>
      </c>
      <c r="D11" s="111" t="n">
        <v>19393</v>
      </c>
      <c r="E11" s="52" t="n">
        <v>2222</v>
      </c>
      <c r="F11" s="52"/>
      <c r="G11" s="52" t="n">
        <v>385</v>
      </c>
      <c r="H11" s="52" t="n">
        <v>475</v>
      </c>
      <c r="I11" s="52"/>
      <c r="J11" s="52"/>
      <c r="K11" s="52"/>
      <c r="L11" s="52"/>
      <c r="M11" s="52"/>
      <c r="N11" s="52"/>
      <c r="O11" s="52"/>
      <c r="P11" s="52"/>
      <c r="Q11" s="52"/>
      <c r="R11" s="52"/>
      <c r="S11" s="52"/>
      <c r="T11" s="52"/>
      <c r="U11" s="52"/>
      <c r="V11" s="52"/>
      <c r="W11" s="52"/>
      <c r="X11" s="52" t="n">
        <f aca="false">SUM(B11:W11)</f>
        <v>42634</v>
      </c>
    </row>
    <row r="12" customFormat="false" ht="14.65" hidden="false" customHeight="false" outlineLevel="0" collapsed="false">
      <c r="A12" s="110" t="s">
        <v>53</v>
      </c>
      <c r="B12" s="52" t="n">
        <v>11535</v>
      </c>
      <c r="C12" s="52" t="n">
        <v>2128</v>
      </c>
      <c r="D12" s="111" t="n">
        <v>15761</v>
      </c>
      <c r="E12" s="52" t="n">
        <v>887</v>
      </c>
      <c r="F12" s="52" t="n">
        <v>105</v>
      </c>
      <c r="G12" s="52"/>
      <c r="H12" s="52" t="n">
        <v>432</v>
      </c>
      <c r="I12" s="52" t="n">
        <v>125</v>
      </c>
      <c r="J12" s="52"/>
      <c r="K12" s="52"/>
      <c r="L12" s="52"/>
      <c r="M12" s="52"/>
      <c r="N12" s="52"/>
      <c r="O12" s="52"/>
      <c r="P12" s="52"/>
      <c r="Q12" s="52"/>
      <c r="R12" s="52"/>
      <c r="S12" s="52"/>
      <c r="T12" s="52"/>
      <c r="U12" s="52"/>
      <c r="V12" s="52"/>
      <c r="W12" s="52"/>
      <c r="X12" s="52" t="n">
        <f aca="false">SUM(B12:W12)</f>
        <v>30973</v>
      </c>
    </row>
    <row r="13" customFormat="false" ht="14.65" hidden="false" customHeight="false" outlineLevel="0" collapsed="false">
      <c r="A13" s="56" t="s">
        <v>54</v>
      </c>
      <c r="B13" s="114" t="n">
        <v>17055</v>
      </c>
      <c r="C13" s="52" t="n">
        <v>2314</v>
      </c>
      <c r="D13" s="52" t="n">
        <v>12909</v>
      </c>
      <c r="E13" s="52" t="n">
        <v>729</v>
      </c>
      <c r="F13" s="52" t="n">
        <v>220</v>
      </c>
      <c r="G13" s="52"/>
      <c r="H13" s="52" t="n">
        <v>315</v>
      </c>
      <c r="I13" s="52"/>
      <c r="J13" s="52"/>
      <c r="K13" s="52"/>
      <c r="L13" s="52"/>
      <c r="M13" s="52"/>
      <c r="N13" s="52"/>
      <c r="O13" s="52" t="n">
        <v>69</v>
      </c>
      <c r="P13" s="52"/>
      <c r="Q13" s="52"/>
      <c r="R13" s="52" t="n">
        <v>163</v>
      </c>
      <c r="S13" s="52"/>
      <c r="T13" s="52"/>
      <c r="U13" s="52"/>
      <c r="V13" s="52"/>
      <c r="W13" s="52"/>
      <c r="X13" s="52" t="n">
        <f aca="false">SUM(B13:W13)</f>
        <v>33774</v>
      </c>
    </row>
    <row r="14" customFormat="false" ht="14.65" hidden="false" customHeight="false" outlineLevel="0" collapsed="false">
      <c r="A14" s="112" t="s">
        <v>55</v>
      </c>
      <c r="B14" s="52" t="n">
        <v>8601</v>
      </c>
      <c r="C14" s="113" t="n">
        <v>11891</v>
      </c>
      <c r="D14" s="52" t="n">
        <v>7035</v>
      </c>
      <c r="E14" s="52" t="n">
        <v>2106</v>
      </c>
      <c r="F14" s="52" t="n">
        <v>183</v>
      </c>
      <c r="G14" s="52" t="n">
        <v>278</v>
      </c>
      <c r="H14" s="52" t="n">
        <v>337</v>
      </c>
      <c r="I14" s="52" t="n">
        <v>111</v>
      </c>
      <c r="J14" s="52"/>
      <c r="K14" s="52"/>
      <c r="L14" s="52"/>
      <c r="M14" s="52" t="n">
        <v>78</v>
      </c>
      <c r="N14" s="52"/>
      <c r="O14" s="52"/>
      <c r="P14" s="52"/>
      <c r="Q14" s="52"/>
      <c r="R14" s="52"/>
      <c r="S14" s="52"/>
      <c r="T14" s="52"/>
      <c r="U14" s="52"/>
      <c r="V14" s="52"/>
      <c r="W14" s="52"/>
      <c r="X14" s="52" t="n">
        <f aca="false">SUM(B14:W14)</f>
        <v>30620</v>
      </c>
    </row>
    <row r="15" customFormat="false" ht="14.65" hidden="false" customHeight="false" outlineLevel="0" collapsed="false">
      <c r="A15" s="56" t="s">
        <v>56</v>
      </c>
      <c r="B15" s="114" t="n">
        <v>15843</v>
      </c>
      <c r="C15" s="52" t="n">
        <v>4283</v>
      </c>
      <c r="D15" s="52" t="n">
        <v>10668</v>
      </c>
      <c r="E15" s="52" t="n">
        <v>865</v>
      </c>
      <c r="F15" s="52" t="n">
        <v>116</v>
      </c>
      <c r="G15" s="52"/>
      <c r="H15" s="52" t="n">
        <v>378</v>
      </c>
      <c r="I15" s="52"/>
      <c r="J15" s="52"/>
      <c r="K15" s="52"/>
      <c r="L15" s="52"/>
      <c r="M15" s="52"/>
      <c r="N15" s="52"/>
      <c r="O15" s="52"/>
      <c r="P15" s="52"/>
      <c r="Q15" s="52"/>
      <c r="R15" s="52"/>
      <c r="S15" s="52"/>
      <c r="T15" s="52"/>
      <c r="U15" s="52"/>
      <c r="V15" s="52"/>
      <c r="W15" s="52"/>
      <c r="X15" s="52" t="n">
        <f aca="false">SUM(B15:W15)</f>
        <v>32153</v>
      </c>
    </row>
    <row r="16" customFormat="false" ht="14.65" hidden="false" customHeight="false" outlineLevel="0" collapsed="false">
      <c r="A16" s="112" t="s">
        <v>57</v>
      </c>
      <c r="B16" s="52" t="n">
        <v>7570</v>
      </c>
      <c r="C16" s="113" t="n">
        <v>15070</v>
      </c>
      <c r="D16" s="52" t="n">
        <v>11814</v>
      </c>
      <c r="E16" s="52" t="n">
        <v>2666</v>
      </c>
      <c r="F16" s="52" t="n">
        <v>261</v>
      </c>
      <c r="G16" s="52" t="n">
        <v>483</v>
      </c>
      <c r="H16" s="52"/>
      <c r="I16" s="52"/>
      <c r="J16" s="52"/>
      <c r="K16" s="52"/>
      <c r="L16" s="52"/>
      <c r="M16" s="52"/>
      <c r="N16" s="52"/>
      <c r="O16" s="52" t="n">
        <v>193</v>
      </c>
      <c r="P16" s="52"/>
      <c r="Q16" s="52"/>
      <c r="R16" s="52"/>
      <c r="S16" s="52"/>
      <c r="T16" s="52"/>
      <c r="U16" s="52"/>
      <c r="V16" s="52"/>
      <c r="W16" s="52"/>
      <c r="X16" s="52" t="n">
        <f aca="false">SUM(B16:W16)</f>
        <v>38057</v>
      </c>
    </row>
    <row r="17" customFormat="false" ht="14.65" hidden="false" customHeight="false" outlineLevel="0" collapsed="false">
      <c r="A17" s="112" t="s">
        <v>58</v>
      </c>
      <c r="B17" s="52" t="n">
        <v>10892</v>
      </c>
      <c r="C17" s="113" t="n">
        <v>15232</v>
      </c>
      <c r="D17" s="52" t="n">
        <v>10985</v>
      </c>
      <c r="E17" s="52" t="n">
        <v>3070</v>
      </c>
      <c r="F17" s="52" t="n">
        <v>199</v>
      </c>
      <c r="G17" s="52"/>
      <c r="H17" s="52"/>
      <c r="I17" s="52" t="n">
        <v>111</v>
      </c>
      <c r="J17" s="52" t="n">
        <v>305</v>
      </c>
      <c r="K17" s="52"/>
      <c r="L17" s="52"/>
      <c r="M17" s="52"/>
      <c r="N17" s="52"/>
      <c r="O17" s="52"/>
      <c r="P17" s="52"/>
      <c r="Q17" s="52"/>
      <c r="R17" s="52"/>
      <c r="S17" s="52"/>
      <c r="T17" s="52"/>
      <c r="U17" s="52"/>
      <c r="V17" s="52"/>
      <c r="W17" s="52"/>
      <c r="X17" s="52" t="n">
        <f aca="false">SUM(B17:W17)</f>
        <v>40794</v>
      </c>
    </row>
    <row r="18" customFormat="false" ht="14.65" hidden="false" customHeight="false" outlineLevel="0" collapsed="false">
      <c r="A18" s="110" t="s">
        <v>59</v>
      </c>
      <c r="B18" s="52" t="n">
        <v>13118</v>
      </c>
      <c r="C18" s="52" t="n">
        <v>13046</v>
      </c>
      <c r="D18" s="111" t="n">
        <v>15075</v>
      </c>
      <c r="E18" s="52" t="n">
        <v>2898</v>
      </c>
      <c r="F18" s="52"/>
      <c r="G18" s="52"/>
      <c r="H18" s="52" t="n">
        <v>312</v>
      </c>
      <c r="I18" s="52"/>
      <c r="J18" s="52"/>
      <c r="K18" s="52"/>
      <c r="L18" s="52"/>
      <c r="M18" s="52"/>
      <c r="N18" s="52"/>
      <c r="O18" s="52"/>
      <c r="P18" s="52"/>
      <c r="Q18" s="52"/>
      <c r="R18" s="52"/>
      <c r="S18" s="52"/>
      <c r="T18" s="52"/>
      <c r="U18" s="52"/>
      <c r="V18" s="52"/>
      <c r="W18" s="52"/>
      <c r="X18" s="52" t="n">
        <f aca="false">SUM(B18:W18)</f>
        <v>44449</v>
      </c>
    </row>
    <row r="19" customFormat="false" ht="14.65" hidden="false" customHeight="false" outlineLevel="0" collapsed="false">
      <c r="A19" s="112" t="s">
        <v>60</v>
      </c>
      <c r="B19" s="52" t="n">
        <v>10508</v>
      </c>
      <c r="C19" s="113" t="n">
        <v>11380</v>
      </c>
      <c r="D19" s="52" t="n">
        <v>1061</v>
      </c>
      <c r="E19" s="52" t="n">
        <v>1540</v>
      </c>
      <c r="F19" s="52" t="n">
        <v>130</v>
      </c>
      <c r="G19" s="52"/>
      <c r="H19" s="52"/>
      <c r="I19" s="52"/>
      <c r="J19" s="52" t="n">
        <v>283</v>
      </c>
      <c r="K19" s="52"/>
      <c r="L19" s="52"/>
      <c r="M19" s="52"/>
      <c r="N19" s="52"/>
      <c r="O19" s="52"/>
      <c r="P19" s="52"/>
      <c r="Q19" s="52"/>
      <c r="R19" s="52"/>
      <c r="S19" s="52"/>
      <c r="T19" s="52"/>
      <c r="U19" s="52"/>
      <c r="V19" s="52"/>
      <c r="W19" s="52"/>
      <c r="X19" s="52" t="n">
        <f aca="false">SUM(B19:W19)</f>
        <v>24902</v>
      </c>
    </row>
    <row r="20" customFormat="false" ht="14.65" hidden="false" customHeight="false" outlineLevel="0" collapsed="false">
      <c r="A20" s="110" t="s">
        <v>61</v>
      </c>
      <c r="B20" s="52" t="n">
        <v>9944</v>
      </c>
      <c r="C20" s="52" t="n">
        <v>14232</v>
      </c>
      <c r="D20" s="111" t="n">
        <v>14331</v>
      </c>
      <c r="E20" s="52" t="n">
        <v>3678</v>
      </c>
      <c r="F20" s="52" t="n">
        <v>246</v>
      </c>
      <c r="G20" s="52"/>
      <c r="H20" s="52" t="n">
        <v>225</v>
      </c>
      <c r="I20" s="52"/>
      <c r="J20" s="52"/>
      <c r="K20" s="52"/>
      <c r="L20" s="52"/>
      <c r="M20" s="52"/>
      <c r="N20" s="52"/>
      <c r="O20" s="52"/>
      <c r="P20" s="52"/>
      <c r="Q20" s="52"/>
      <c r="R20" s="52"/>
      <c r="S20" s="52" t="n">
        <v>126</v>
      </c>
      <c r="T20" s="52"/>
      <c r="U20" s="52"/>
      <c r="V20" s="52"/>
      <c r="W20" s="52"/>
      <c r="X20" s="52" t="n">
        <f aca="false">SUM(B20:W20)</f>
        <v>42782</v>
      </c>
    </row>
    <row r="21" customFormat="false" ht="14.65" hidden="false" customHeight="false" outlineLevel="0" collapsed="false">
      <c r="A21" s="56" t="s">
        <v>62</v>
      </c>
      <c r="B21" s="114" t="n">
        <v>17905</v>
      </c>
      <c r="C21" s="52" t="n">
        <v>5646</v>
      </c>
      <c r="D21" s="52" t="n">
        <v>3624</v>
      </c>
      <c r="E21" s="52" t="n">
        <v>1747</v>
      </c>
      <c r="F21" s="52" t="n">
        <v>119</v>
      </c>
      <c r="G21" s="52" t="n">
        <v>351</v>
      </c>
      <c r="H21" s="52"/>
      <c r="I21" s="52"/>
      <c r="J21" s="52"/>
      <c r="K21" s="52" t="n">
        <v>214</v>
      </c>
      <c r="L21" s="52"/>
      <c r="M21" s="52"/>
      <c r="N21" s="52"/>
      <c r="O21" s="52"/>
      <c r="P21" s="52"/>
      <c r="Q21" s="52"/>
      <c r="R21" s="52"/>
      <c r="S21" s="52"/>
      <c r="T21" s="52"/>
      <c r="U21" s="52"/>
      <c r="V21" s="52"/>
      <c r="W21" s="52"/>
      <c r="X21" s="52" t="n">
        <f aca="false">SUM(B21:W21)</f>
        <v>29606</v>
      </c>
    </row>
    <row r="22" customFormat="false" ht="14.65" hidden="false" customHeight="false" outlineLevel="0" collapsed="false">
      <c r="A22" s="112" t="s">
        <v>63</v>
      </c>
      <c r="B22" s="52" t="n">
        <v>9567</v>
      </c>
      <c r="C22" s="113" t="n">
        <v>12525</v>
      </c>
      <c r="D22" s="52" t="n">
        <v>6510</v>
      </c>
      <c r="E22" s="52" t="n">
        <v>3714</v>
      </c>
      <c r="F22" s="52" t="n">
        <v>243</v>
      </c>
      <c r="G22" s="52" t="n">
        <v>489</v>
      </c>
      <c r="H22" s="52"/>
      <c r="I22" s="52"/>
      <c r="J22" s="52"/>
      <c r="K22" s="52"/>
      <c r="L22" s="52" t="n">
        <v>101</v>
      </c>
      <c r="M22" s="52"/>
      <c r="N22" s="52"/>
      <c r="O22" s="52"/>
      <c r="P22" s="52"/>
      <c r="Q22" s="52"/>
      <c r="R22" s="52"/>
      <c r="S22" s="52"/>
      <c r="T22" s="52"/>
      <c r="U22" s="52"/>
      <c r="V22" s="52"/>
      <c r="W22" s="52"/>
      <c r="X22" s="52" t="n">
        <f aca="false">SUM(B22:W22)</f>
        <v>33149</v>
      </c>
    </row>
    <row r="23" customFormat="false" ht="14.65" hidden="false" customHeight="false" outlineLevel="0" collapsed="false">
      <c r="A23" s="56" t="s">
        <v>64</v>
      </c>
      <c r="B23" s="114" t="n">
        <v>18103</v>
      </c>
      <c r="C23" s="52" t="n">
        <v>8281</v>
      </c>
      <c r="D23" s="52" t="n">
        <v>11349</v>
      </c>
      <c r="E23" s="52" t="n">
        <v>2751</v>
      </c>
      <c r="F23" s="52" t="n">
        <v>199</v>
      </c>
      <c r="G23" s="52"/>
      <c r="H23" s="52"/>
      <c r="I23" s="52"/>
      <c r="J23" s="52"/>
      <c r="K23" s="52"/>
      <c r="L23" s="52"/>
      <c r="M23" s="52"/>
      <c r="N23" s="52"/>
      <c r="O23" s="52"/>
      <c r="P23" s="52"/>
      <c r="Q23" s="52"/>
      <c r="R23" s="52"/>
      <c r="S23" s="52"/>
      <c r="T23" s="52"/>
      <c r="U23" s="52"/>
      <c r="V23" s="52"/>
      <c r="W23" s="52"/>
      <c r="X23" s="52" t="n">
        <f aca="false">SUM(B23:W23)</f>
        <v>40683</v>
      </c>
    </row>
    <row r="24" customFormat="false" ht="14.65" hidden="false" customHeight="false" outlineLevel="0" collapsed="false">
      <c r="A24" s="112" t="s">
        <v>65</v>
      </c>
      <c r="B24" s="52" t="n">
        <v>7869</v>
      </c>
      <c r="C24" s="113" t="n">
        <v>11722</v>
      </c>
      <c r="D24" s="52" t="n">
        <v>12130</v>
      </c>
      <c r="E24" s="52" t="n">
        <v>2618</v>
      </c>
      <c r="F24" s="52" t="n">
        <v>200</v>
      </c>
      <c r="G24" s="52" t="n">
        <v>392</v>
      </c>
      <c r="H24" s="52" t="n">
        <v>140</v>
      </c>
      <c r="I24" s="52"/>
      <c r="J24" s="52" t="n">
        <v>353</v>
      </c>
      <c r="K24" s="52"/>
      <c r="L24" s="52"/>
      <c r="M24" s="52"/>
      <c r="N24" s="52"/>
      <c r="O24" s="52"/>
      <c r="P24" s="52"/>
      <c r="Q24" s="52"/>
      <c r="R24" s="52"/>
      <c r="S24" s="52"/>
      <c r="T24" s="52"/>
      <c r="U24" s="52"/>
      <c r="V24" s="52"/>
      <c r="W24" s="52"/>
      <c r="X24" s="52" t="n">
        <f aca="false">SUM(B24:W24)</f>
        <v>35424</v>
      </c>
    </row>
    <row r="25" customFormat="false" ht="14.65" hidden="false" customHeight="false" outlineLevel="0" collapsed="false">
      <c r="A25" s="56" t="s">
        <v>66</v>
      </c>
      <c r="B25" s="114" t="n">
        <v>11615</v>
      </c>
      <c r="C25" s="52" t="n">
        <v>10481</v>
      </c>
      <c r="D25" s="52" t="n">
        <v>10569</v>
      </c>
      <c r="E25" s="52" t="n">
        <v>1848</v>
      </c>
      <c r="F25" s="52" t="n">
        <v>222</v>
      </c>
      <c r="G25" s="52"/>
      <c r="H25" s="52"/>
      <c r="I25" s="52"/>
      <c r="J25" s="52"/>
      <c r="K25" s="52"/>
      <c r="L25" s="52"/>
      <c r="M25" s="52"/>
      <c r="N25" s="52"/>
      <c r="O25" s="52"/>
      <c r="P25" s="52"/>
      <c r="Q25" s="52"/>
      <c r="R25" s="52"/>
      <c r="S25" s="52"/>
      <c r="T25" s="52"/>
      <c r="U25" s="52"/>
      <c r="V25" s="52"/>
      <c r="W25" s="52"/>
      <c r="X25" s="52" t="n">
        <f aca="false">SUM(B25:W25)</f>
        <v>34735</v>
      </c>
    </row>
    <row r="26" customFormat="false" ht="14.65" hidden="false" customHeight="false" outlineLevel="0" collapsed="false">
      <c r="A26" s="56" t="s">
        <v>67</v>
      </c>
      <c r="B26" s="114" t="n">
        <v>19697</v>
      </c>
      <c r="C26" s="52" t="n">
        <v>6295</v>
      </c>
      <c r="D26" s="52" t="n">
        <v>5022</v>
      </c>
      <c r="E26" s="52" t="n">
        <v>1996</v>
      </c>
      <c r="F26" s="52" t="n">
        <v>256</v>
      </c>
      <c r="G26" s="52" t="n">
        <v>693</v>
      </c>
      <c r="H26" s="52"/>
      <c r="I26" s="52"/>
      <c r="J26" s="52"/>
      <c r="K26" s="52"/>
      <c r="L26" s="52" t="n">
        <v>101</v>
      </c>
      <c r="M26" s="52"/>
      <c r="N26" s="52"/>
      <c r="O26" s="52"/>
      <c r="P26" s="52"/>
      <c r="Q26" s="52"/>
      <c r="R26" s="52"/>
      <c r="S26" s="52"/>
      <c r="T26" s="52"/>
      <c r="U26" s="52"/>
      <c r="V26" s="52"/>
      <c r="W26" s="52"/>
      <c r="X26" s="52" t="n">
        <f aca="false">SUM(B26:W26)</f>
        <v>34060</v>
      </c>
    </row>
    <row r="27" customFormat="false" ht="14.65" hidden="false" customHeight="false" outlineLevel="0" collapsed="false">
      <c r="A27" s="56" t="s">
        <v>68</v>
      </c>
      <c r="B27" s="114" t="n">
        <v>16934</v>
      </c>
      <c r="C27" s="52" t="n">
        <v>7215</v>
      </c>
      <c r="D27" s="52" t="n">
        <v>13053</v>
      </c>
      <c r="E27" s="52" t="n">
        <v>1936</v>
      </c>
      <c r="F27" s="52" t="n">
        <v>257</v>
      </c>
      <c r="G27" s="52"/>
      <c r="H27" s="52" t="n">
        <v>450</v>
      </c>
      <c r="I27" s="52"/>
      <c r="J27" s="52" t="n">
        <v>315</v>
      </c>
      <c r="K27" s="52"/>
      <c r="L27" s="52" t="n">
        <v>40</v>
      </c>
      <c r="M27" s="52"/>
      <c r="N27" s="52"/>
      <c r="O27" s="52"/>
      <c r="P27" s="52"/>
      <c r="Q27" s="52" t="n">
        <v>52</v>
      </c>
      <c r="R27" s="52"/>
      <c r="S27" s="52"/>
      <c r="T27" s="52"/>
      <c r="U27" s="52"/>
      <c r="V27" s="52"/>
      <c r="W27" s="52"/>
      <c r="X27" s="52" t="n">
        <f aca="false">SUM(B27:W27)</f>
        <v>40252</v>
      </c>
    </row>
    <row r="28" customFormat="false" ht="14.65" hidden="false" customHeight="false" outlineLevel="0" collapsed="false">
      <c r="A28" s="112" t="s">
        <v>69</v>
      </c>
      <c r="B28" s="52" t="n">
        <v>13083</v>
      </c>
      <c r="C28" s="113" t="n">
        <v>12201</v>
      </c>
      <c r="D28" s="52" t="n">
        <v>9682</v>
      </c>
      <c r="E28" s="52" t="n">
        <v>1539</v>
      </c>
      <c r="F28" s="52" t="n">
        <v>287</v>
      </c>
      <c r="G28" s="52"/>
      <c r="H28" s="52" t="n">
        <v>332</v>
      </c>
      <c r="I28" s="52"/>
      <c r="J28" s="52"/>
      <c r="K28" s="52"/>
      <c r="L28" s="52"/>
      <c r="M28" s="52"/>
      <c r="N28" s="52"/>
      <c r="O28" s="52"/>
      <c r="P28" s="52"/>
      <c r="Q28" s="52"/>
      <c r="R28" s="52"/>
      <c r="S28" s="52"/>
      <c r="T28" s="52"/>
      <c r="U28" s="52"/>
      <c r="V28" s="52"/>
      <c r="W28" s="52"/>
      <c r="X28" s="52" t="n">
        <f aca="false">SUM(B28:W28)</f>
        <v>37124</v>
      </c>
    </row>
    <row r="29" customFormat="false" ht="14.65" hidden="false" customHeight="false" outlineLevel="0" collapsed="false">
      <c r="A29" s="56" t="s">
        <v>70</v>
      </c>
      <c r="B29" s="114" t="n">
        <v>17876</v>
      </c>
      <c r="C29" s="52" t="n">
        <v>8257</v>
      </c>
      <c r="D29" s="52" t="n">
        <v>7292</v>
      </c>
      <c r="E29" s="52" t="n">
        <v>2059</v>
      </c>
      <c r="F29" s="52" t="n">
        <v>199</v>
      </c>
      <c r="G29" s="52"/>
      <c r="H29" s="52" t="n">
        <v>174</v>
      </c>
      <c r="I29" s="52"/>
      <c r="J29" s="52"/>
      <c r="K29" s="52"/>
      <c r="L29" s="52" t="n">
        <v>104</v>
      </c>
      <c r="M29" s="52"/>
      <c r="N29" s="52"/>
      <c r="O29" s="52"/>
      <c r="P29" s="52"/>
      <c r="Q29" s="52"/>
      <c r="R29" s="52"/>
      <c r="S29" s="52"/>
      <c r="T29" s="52" t="n">
        <v>58</v>
      </c>
      <c r="U29" s="52"/>
      <c r="V29" s="52"/>
      <c r="W29" s="52"/>
      <c r="X29" s="52" t="n">
        <f aca="false">SUM(B29:W29)</f>
        <v>36019</v>
      </c>
    </row>
    <row r="30" customFormat="false" ht="14.65" hidden="false" customHeight="false" outlineLevel="0" collapsed="false">
      <c r="A30" s="110" t="s">
        <v>71</v>
      </c>
      <c r="B30" s="52" t="n">
        <v>12940</v>
      </c>
      <c r="C30" s="52" t="n">
        <v>5289</v>
      </c>
      <c r="D30" s="111" t="n">
        <v>22679</v>
      </c>
      <c r="E30" s="52" t="n">
        <v>1617</v>
      </c>
      <c r="F30" s="52" t="n">
        <v>289</v>
      </c>
      <c r="G30" s="52"/>
      <c r="H30" s="52" t="n">
        <v>455</v>
      </c>
      <c r="I30" s="52"/>
      <c r="J30" s="52"/>
      <c r="K30" s="52"/>
      <c r="L30" s="52"/>
      <c r="M30" s="52"/>
      <c r="N30" s="52"/>
      <c r="O30" s="52"/>
      <c r="P30" s="52"/>
      <c r="Q30" s="52"/>
      <c r="R30" s="52"/>
      <c r="S30" s="52"/>
      <c r="T30" s="52"/>
      <c r="U30" s="52"/>
      <c r="V30" s="52"/>
      <c r="W30" s="52"/>
      <c r="X30" s="52" t="n">
        <f aca="false">SUM(B30:W30)</f>
        <v>43269</v>
      </c>
    </row>
    <row r="31" customFormat="false" ht="14.65" hidden="false" customHeight="false" outlineLevel="0" collapsed="false">
      <c r="A31" s="56" t="s">
        <v>72</v>
      </c>
      <c r="B31" s="114" t="n">
        <v>9640</v>
      </c>
      <c r="C31" s="52" t="n">
        <v>11245</v>
      </c>
      <c r="D31" s="52" t="n">
        <v>5691</v>
      </c>
      <c r="E31" s="52" t="n">
        <v>2105</v>
      </c>
      <c r="F31" s="52" t="n">
        <v>327</v>
      </c>
      <c r="G31" s="52"/>
      <c r="H31" s="52"/>
      <c r="I31" s="52" t="n">
        <v>3601</v>
      </c>
      <c r="J31" s="52"/>
      <c r="K31" s="52"/>
      <c r="L31" s="52"/>
      <c r="M31" s="52"/>
      <c r="N31" s="52"/>
      <c r="O31" s="52"/>
      <c r="P31" s="52"/>
      <c r="Q31" s="52"/>
      <c r="R31" s="52"/>
      <c r="S31" s="52"/>
      <c r="T31" s="52"/>
      <c r="U31" s="52"/>
      <c r="V31" s="52"/>
      <c r="W31" s="52"/>
      <c r="X31" s="52" t="n">
        <f aca="false">SUM(B31:W31)</f>
        <v>32609</v>
      </c>
    </row>
    <row r="32" customFormat="false" ht="14.65" hidden="false" customHeight="false" outlineLevel="0" collapsed="false">
      <c r="A32" s="56" t="s">
        <v>73</v>
      </c>
      <c r="B32" s="114" t="n">
        <v>30604</v>
      </c>
      <c r="C32" s="52" t="n">
        <v>4816</v>
      </c>
      <c r="D32" s="52" t="n">
        <v>4658</v>
      </c>
      <c r="E32" s="52" t="n">
        <v>1164</v>
      </c>
      <c r="F32" s="52" t="n">
        <v>130</v>
      </c>
      <c r="G32" s="52" t="n">
        <v>347</v>
      </c>
      <c r="H32" s="52"/>
      <c r="I32" s="52"/>
      <c r="J32" s="52"/>
      <c r="K32" s="52" t="n">
        <v>191</v>
      </c>
      <c r="L32" s="52"/>
      <c r="M32" s="52"/>
      <c r="N32" s="52"/>
      <c r="O32" s="52"/>
      <c r="P32" s="52"/>
      <c r="Q32" s="52"/>
      <c r="R32" s="52"/>
      <c r="S32" s="52"/>
      <c r="T32" s="52"/>
      <c r="U32" s="52"/>
      <c r="V32" s="52"/>
      <c r="W32" s="52"/>
      <c r="X32" s="52" t="n">
        <f aca="false">SUM(B32:W32)</f>
        <v>41910</v>
      </c>
    </row>
    <row r="33" customFormat="false" ht="14.65" hidden="false" customHeight="false" outlineLevel="0" collapsed="false">
      <c r="A33" s="110" t="s">
        <v>74</v>
      </c>
      <c r="B33" s="52" t="n">
        <v>14509</v>
      </c>
      <c r="C33" s="52" t="n">
        <v>5758</v>
      </c>
      <c r="D33" s="111" t="n">
        <v>21288</v>
      </c>
      <c r="E33" s="52" t="n">
        <v>1973</v>
      </c>
      <c r="F33" s="52" t="n">
        <v>236</v>
      </c>
      <c r="G33" s="52"/>
      <c r="H33" s="52" t="n">
        <v>589</v>
      </c>
      <c r="I33" s="52"/>
      <c r="J33" s="52"/>
      <c r="K33" s="52"/>
      <c r="L33" s="52"/>
      <c r="M33" s="52"/>
      <c r="N33" s="52" t="n">
        <v>272</v>
      </c>
      <c r="O33" s="52"/>
      <c r="P33" s="52"/>
      <c r="Q33" s="52"/>
      <c r="R33" s="52"/>
      <c r="S33" s="52"/>
      <c r="T33" s="52"/>
      <c r="U33" s="52"/>
      <c r="V33" s="52"/>
      <c r="W33" s="52"/>
      <c r="X33" s="52" t="n">
        <f aca="false">SUM(B33:W33)</f>
        <v>44625</v>
      </c>
    </row>
    <row r="34" customFormat="false" ht="14.65" hidden="false" customHeight="false" outlineLevel="0" collapsed="false">
      <c r="A34" s="56" t="s">
        <v>75</v>
      </c>
      <c r="B34" s="114" t="n">
        <v>17348</v>
      </c>
      <c r="C34" s="52" t="n">
        <v>6649</v>
      </c>
      <c r="D34" s="52" t="n">
        <v>8093</v>
      </c>
      <c r="E34" s="52" t="n">
        <v>1910</v>
      </c>
      <c r="F34" s="52" t="n">
        <v>158</v>
      </c>
      <c r="G34" s="52"/>
      <c r="H34" s="52" t="n">
        <v>272</v>
      </c>
      <c r="I34" s="52"/>
      <c r="J34" s="52" t="n">
        <v>347</v>
      </c>
      <c r="K34" s="52"/>
      <c r="L34" s="52"/>
      <c r="M34" s="52"/>
      <c r="N34" s="52"/>
      <c r="O34" s="52"/>
      <c r="P34" s="52"/>
      <c r="Q34" s="52"/>
      <c r="R34" s="52"/>
      <c r="S34" s="52"/>
      <c r="T34" s="52"/>
      <c r="U34" s="52"/>
      <c r="V34" s="52"/>
      <c r="W34" s="52"/>
      <c r="X34" s="52" t="n">
        <f aca="false">SUM(B34:W34)</f>
        <v>34777</v>
      </c>
    </row>
    <row r="35" customFormat="false" ht="14.65" hidden="false" customHeight="false" outlineLevel="0" collapsed="false">
      <c r="A35" s="56" t="s">
        <v>76</v>
      </c>
      <c r="B35" s="114" t="n">
        <v>13440</v>
      </c>
      <c r="C35" s="52" t="n">
        <v>10892</v>
      </c>
      <c r="D35" s="52" t="n">
        <v>4731</v>
      </c>
      <c r="E35" s="52" t="n">
        <v>4726</v>
      </c>
      <c r="F35" s="52" t="n">
        <v>227</v>
      </c>
      <c r="G35" s="52" t="n">
        <v>448</v>
      </c>
      <c r="H35" s="52"/>
      <c r="I35" s="52"/>
      <c r="J35" s="52"/>
      <c r="K35" s="52"/>
      <c r="L35" s="52"/>
      <c r="M35" s="52"/>
      <c r="N35" s="52"/>
      <c r="O35" s="52"/>
      <c r="P35" s="52"/>
      <c r="Q35" s="52"/>
      <c r="R35" s="52"/>
      <c r="S35" s="52"/>
      <c r="T35" s="52"/>
      <c r="U35" s="52"/>
      <c r="V35" s="52"/>
      <c r="W35" s="52"/>
      <c r="X35" s="52" t="n">
        <f aca="false">SUM(B35:W35)</f>
        <v>34464</v>
      </c>
    </row>
    <row r="36" customFormat="false" ht="14.65" hidden="false" customHeight="false" outlineLevel="0" collapsed="false">
      <c r="A36" s="56" t="s">
        <v>77</v>
      </c>
      <c r="B36" s="114" t="n">
        <v>26983</v>
      </c>
      <c r="C36" s="52" t="n">
        <v>524</v>
      </c>
      <c r="D36" s="52" t="n">
        <v>716</v>
      </c>
      <c r="E36" s="52" t="n">
        <v>604</v>
      </c>
      <c r="F36" s="52"/>
      <c r="G36" s="52" t="n">
        <v>454</v>
      </c>
      <c r="H36" s="52"/>
      <c r="I36" s="52"/>
      <c r="J36" s="52"/>
      <c r="K36" s="52"/>
      <c r="L36" s="52"/>
      <c r="M36" s="52"/>
      <c r="N36" s="52"/>
      <c r="O36" s="52"/>
      <c r="P36" s="52"/>
      <c r="Q36" s="52"/>
      <c r="R36" s="52"/>
      <c r="S36" s="52"/>
      <c r="T36" s="52"/>
      <c r="U36" s="52"/>
      <c r="V36" s="52"/>
      <c r="W36" s="52"/>
      <c r="X36" s="52" t="n">
        <f aca="false">SUM(B36:W36)</f>
        <v>29281</v>
      </c>
    </row>
    <row r="37" customFormat="false" ht="14.65" hidden="false" customHeight="false" outlineLevel="0" collapsed="false">
      <c r="A37" s="56" t="s">
        <v>78</v>
      </c>
      <c r="B37" s="114" t="n">
        <v>8913</v>
      </c>
      <c r="C37" s="52" t="n">
        <v>11107</v>
      </c>
      <c r="D37" s="52" t="n">
        <v>11868</v>
      </c>
      <c r="E37" s="52" t="n">
        <v>2326</v>
      </c>
      <c r="F37" s="52" t="n">
        <v>233</v>
      </c>
      <c r="G37" s="52"/>
      <c r="H37" s="52"/>
      <c r="I37" s="52"/>
      <c r="J37" s="52"/>
      <c r="K37" s="52"/>
      <c r="L37" s="52"/>
      <c r="M37" s="52" t="n">
        <v>297</v>
      </c>
      <c r="N37" s="52"/>
      <c r="O37" s="52"/>
      <c r="P37" s="52"/>
      <c r="Q37" s="52"/>
      <c r="R37" s="52"/>
      <c r="S37" s="52"/>
      <c r="T37" s="52"/>
      <c r="U37" s="52"/>
      <c r="V37" s="52"/>
      <c r="W37" s="52"/>
      <c r="X37" s="52" t="n">
        <f aca="false">SUM(B37:W37)</f>
        <v>34744</v>
      </c>
    </row>
    <row r="38" customFormat="false" ht="14.65" hidden="false" customHeight="false" outlineLevel="0" collapsed="false">
      <c r="A38" s="110" t="s">
        <v>79</v>
      </c>
      <c r="B38" s="52" t="n">
        <v>8595</v>
      </c>
      <c r="C38" s="52" t="n">
        <v>8958</v>
      </c>
      <c r="D38" s="111" t="n">
        <v>13600</v>
      </c>
      <c r="E38" s="52" t="n">
        <v>2116</v>
      </c>
      <c r="F38" s="52" t="n">
        <v>155</v>
      </c>
      <c r="G38" s="52"/>
      <c r="H38" s="52" t="n">
        <v>285</v>
      </c>
      <c r="I38" s="52"/>
      <c r="J38" s="52" t="n">
        <v>361</v>
      </c>
      <c r="K38" s="52"/>
      <c r="L38" s="52"/>
      <c r="M38" s="52"/>
      <c r="N38" s="52"/>
      <c r="O38" s="52"/>
      <c r="P38" s="52"/>
      <c r="Q38" s="52"/>
      <c r="R38" s="52"/>
      <c r="S38" s="52"/>
      <c r="T38" s="52"/>
      <c r="U38" s="52"/>
      <c r="V38" s="52"/>
      <c r="W38" s="52"/>
      <c r="X38" s="52" t="n">
        <f aca="false">SUM(B38:W38)</f>
        <v>34070</v>
      </c>
    </row>
    <row r="39" customFormat="false" ht="14.65" hidden="false" customHeight="false" outlineLevel="0" collapsed="false">
      <c r="A39" s="56" t="s">
        <v>80</v>
      </c>
      <c r="B39" s="114" t="n">
        <v>11386</v>
      </c>
      <c r="C39" s="52" t="n">
        <v>8919</v>
      </c>
      <c r="D39" s="52" t="n">
        <v>5240</v>
      </c>
      <c r="E39" s="52" t="n">
        <v>1494</v>
      </c>
      <c r="F39" s="52" t="n">
        <v>285</v>
      </c>
      <c r="G39" s="52"/>
      <c r="H39" s="52"/>
      <c r="I39" s="52" t="n">
        <v>431</v>
      </c>
      <c r="J39" s="52"/>
      <c r="K39" s="52"/>
      <c r="L39" s="52"/>
      <c r="M39" s="52"/>
      <c r="N39" s="52"/>
      <c r="O39" s="52"/>
      <c r="P39" s="52"/>
      <c r="Q39" s="52"/>
      <c r="R39" s="52"/>
      <c r="S39" s="52"/>
      <c r="T39" s="52"/>
      <c r="U39" s="52"/>
      <c r="V39" s="52"/>
      <c r="W39" s="52"/>
      <c r="X39" s="52" t="n">
        <f aca="false">SUM(B39:W39)</f>
        <v>27755</v>
      </c>
    </row>
    <row r="40" customFormat="false" ht="14.65" hidden="false" customHeight="false" outlineLevel="0" collapsed="false">
      <c r="A40" s="56" t="s">
        <v>81</v>
      </c>
      <c r="B40" s="114" t="n">
        <v>8513</v>
      </c>
      <c r="C40" s="52" t="n">
        <v>8910</v>
      </c>
      <c r="D40" s="52" t="n">
        <v>2898</v>
      </c>
      <c r="E40" s="52" t="n">
        <v>1502</v>
      </c>
      <c r="F40" s="52" t="n">
        <v>458</v>
      </c>
      <c r="G40" s="52"/>
      <c r="H40" s="52"/>
      <c r="I40" s="52"/>
      <c r="J40" s="52"/>
      <c r="K40" s="52"/>
      <c r="L40" s="52"/>
      <c r="M40" s="52"/>
      <c r="N40" s="52"/>
      <c r="O40" s="52"/>
      <c r="P40" s="52"/>
      <c r="Q40" s="52"/>
      <c r="R40" s="52"/>
      <c r="S40" s="52"/>
      <c r="T40" s="52"/>
      <c r="U40" s="52"/>
      <c r="V40" s="52"/>
      <c r="W40" s="52"/>
      <c r="X40" s="52" t="n">
        <f aca="false">SUM(B40:W40)</f>
        <v>22281</v>
      </c>
    </row>
    <row r="41" customFormat="false" ht="14.65" hidden="false" customHeight="false" outlineLevel="0" collapsed="false">
      <c r="A41" s="56" t="s">
        <v>82</v>
      </c>
      <c r="B41" s="114" t="n">
        <v>20614</v>
      </c>
      <c r="C41" s="52" t="n">
        <v>7798</v>
      </c>
      <c r="D41" s="52" t="n">
        <v>6667</v>
      </c>
      <c r="E41" s="52" t="n">
        <v>2122</v>
      </c>
      <c r="F41" s="52" t="n">
        <v>181</v>
      </c>
      <c r="G41" s="52"/>
      <c r="H41" s="52"/>
      <c r="I41" s="52"/>
      <c r="J41" s="52"/>
      <c r="K41" s="52"/>
      <c r="L41" s="52"/>
      <c r="M41" s="52"/>
      <c r="N41" s="52"/>
      <c r="O41" s="52"/>
      <c r="P41" s="52"/>
      <c r="Q41" s="52"/>
      <c r="R41" s="52"/>
      <c r="S41" s="52"/>
      <c r="T41" s="52"/>
      <c r="U41" s="52"/>
      <c r="V41" s="52"/>
      <c r="W41" s="52"/>
      <c r="X41" s="52" t="n">
        <f aca="false">SUM(B41:W41)</f>
        <v>37382</v>
      </c>
    </row>
    <row r="42" customFormat="false" ht="14.65" hidden="false" customHeight="false" outlineLevel="0" collapsed="false">
      <c r="A42" s="56" t="s">
        <v>83</v>
      </c>
      <c r="B42" s="114" t="n">
        <v>6513</v>
      </c>
      <c r="C42" s="52" t="n">
        <v>10026</v>
      </c>
      <c r="D42" s="52" t="n">
        <v>1192</v>
      </c>
      <c r="E42" s="52" t="n">
        <v>989</v>
      </c>
      <c r="F42" s="52" t="n">
        <v>194</v>
      </c>
      <c r="G42" s="52"/>
      <c r="H42" s="52" t="n">
        <v>99</v>
      </c>
      <c r="I42" s="52"/>
      <c r="J42" s="52" t="n">
        <v>255</v>
      </c>
      <c r="K42" s="52"/>
      <c r="L42" s="52"/>
      <c r="M42" s="52"/>
      <c r="N42" s="52"/>
      <c r="O42" s="52"/>
      <c r="P42" s="52"/>
      <c r="Q42" s="52"/>
      <c r="R42" s="52"/>
      <c r="S42" s="52"/>
      <c r="T42" s="52"/>
      <c r="U42" s="52"/>
      <c r="V42" s="52"/>
      <c r="W42" s="52"/>
      <c r="X42" s="52" t="n">
        <f aca="false">SUM(B42:W42)</f>
        <v>19268</v>
      </c>
    </row>
    <row r="43" customFormat="false" ht="14.65" hidden="false" customHeight="false" outlineLevel="0" collapsed="false">
      <c r="A43" s="56" t="s">
        <v>84</v>
      </c>
      <c r="B43" s="114" t="n">
        <v>22852</v>
      </c>
      <c r="C43" s="52" t="n">
        <v>6497</v>
      </c>
      <c r="D43" s="52" t="n">
        <v>5198</v>
      </c>
      <c r="E43" s="52" t="n">
        <v>2255</v>
      </c>
      <c r="F43" s="52" t="n">
        <v>160</v>
      </c>
      <c r="G43" s="52"/>
      <c r="H43" s="52"/>
      <c r="I43" s="52"/>
      <c r="J43" s="52"/>
      <c r="K43" s="52"/>
      <c r="L43" s="52" t="n">
        <v>146</v>
      </c>
      <c r="M43" s="52"/>
      <c r="N43" s="52"/>
      <c r="O43" s="52"/>
      <c r="P43" s="52"/>
      <c r="Q43" s="52"/>
      <c r="R43" s="52"/>
      <c r="S43" s="52"/>
      <c r="T43" s="52"/>
      <c r="U43" s="52"/>
      <c r="V43" s="52"/>
      <c r="W43" s="52"/>
      <c r="X43" s="52" t="n">
        <f aca="false">SUM(B43:W43)</f>
        <v>37108</v>
      </c>
    </row>
    <row r="44" customFormat="false" ht="14.65" hidden="false" customHeight="false" outlineLevel="0" collapsed="false">
      <c r="A44" s="108" t="s">
        <v>85</v>
      </c>
      <c r="B44" s="52" t="n">
        <v>5642</v>
      </c>
      <c r="C44" s="52" t="n">
        <v>6438</v>
      </c>
      <c r="D44" s="52" t="n">
        <v>2748</v>
      </c>
      <c r="E44" s="109" t="n">
        <v>16155</v>
      </c>
      <c r="F44" s="52" t="n">
        <v>358</v>
      </c>
      <c r="G44" s="52"/>
      <c r="H44" s="52"/>
      <c r="I44" s="52"/>
      <c r="J44" s="52" t="n">
        <v>351</v>
      </c>
      <c r="K44" s="52"/>
      <c r="L44" s="52"/>
      <c r="M44" s="52"/>
      <c r="N44" s="52"/>
      <c r="O44" s="52"/>
      <c r="P44" s="52"/>
      <c r="Q44" s="52"/>
      <c r="R44" s="52"/>
      <c r="S44" s="52"/>
      <c r="T44" s="52"/>
      <c r="U44" s="52"/>
      <c r="V44" s="52"/>
      <c r="W44" s="52"/>
      <c r="X44" s="52" t="n">
        <f aca="false">SUM(B44:W44)</f>
        <v>31692</v>
      </c>
    </row>
    <row r="45" customFormat="false" ht="14.65" hidden="false" customHeight="false" outlineLevel="0" collapsed="false">
      <c r="A45" s="110" t="s">
        <v>86</v>
      </c>
      <c r="B45" s="52" t="n">
        <v>6669</v>
      </c>
      <c r="C45" s="52" t="n">
        <v>7630</v>
      </c>
      <c r="D45" s="111" t="n">
        <v>18441</v>
      </c>
      <c r="E45" s="52" t="n">
        <v>1565</v>
      </c>
      <c r="F45" s="52" t="n">
        <v>179</v>
      </c>
      <c r="G45" s="52"/>
      <c r="H45" s="52"/>
      <c r="I45" s="52"/>
      <c r="J45" s="52" t="n">
        <v>281</v>
      </c>
      <c r="K45" s="52"/>
      <c r="L45" s="52"/>
      <c r="M45" s="52"/>
      <c r="N45" s="52"/>
      <c r="O45" s="52"/>
      <c r="P45" s="52"/>
      <c r="Q45" s="52"/>
      <c r="R45" s="52"/>
      <c r="S45" s="52"/>
      <c r="T45" s="52"/>
      <c r="U45" s="52"/>
      <c r="V45" s="52"/>
      <c r="W45" s="52"/>
      <c r="X45" s="52" t="n">
        <f aca="false">SUM(B45:W45)</f>
        <v>34765</v>
      </c>
    </row>
    <row r="46" customFormat="false" ht="14.65" hidden="false" customHeight="false" outlineLevel="0" collapsed="false">
      <c r="A46" s="112" t="s">
        <v>87</v>
      </c>
      <c r="B46" s="52" t="n">
        <v>12520</v>
      </c>
      <c r="C46" s="113" t="n">
        <v>12424</v>
      </c>
      <c r="D46" s="52" t="n">
        <v>12776</v>
      </c>
      <c r="E46" s="52" t="n">
        <v>2810</v>
      </c>
      <c r="F46" s="52" t="n">
        <v>384</v>
      </c>
      <c r="G46" s="52"/>
      <c r="H46" s="52"/>
      <c r="I46" s="52"/>
      <c r="J46" s="52" t="n">
        <v>493</v>
      </c>
      <c r="K46" s="52"/>
      <c r="L46" s="52"/>
      <c r="M46" s="52"/>
      <c r="N46" s="52"/>
      <c r="O46" s="52"/>
      <c r="P46" s="52"/>
      <c r="Q46" s="52"/>
      <c r="R46" s="52"/>
      <c r="S46" s="52"/>
      <c r="T46" s="52"/>
      <c r="U46" s="52"/>
      <c r="V46" s="52"/>
      <c r="W46" s="52"/>
      <c r="X46" s="52" t="n">
        <f aca="false">SUM(B46:W46)</f>
        <v>41407</v>
      </c>
    </row>
    <row r="47" customFormat="false" ht="14.65" hidden="false" customHeight="false" outlineLevel="0" collapsed="false">
      <c r="A47" s="108" t="s">
        <v>88</v>
      </c>
      <c r="B47" s="52" t="n">
        <v>4675</v>
      </c>
      <c r="C47" s="52" t="n">
        <v>9038</v>
      </c>
      <c r="D47" s="52" t="n">
        <v>3097</v>
      </c>
      <c r="E47" s="109" t="n">
        <v>7926</v>
      </c>
      <c r="F47" s="52" t="n">
        <v>316</v>
      </c>
      <c r="G47" s="52" t="n">
        <v>352</v>
      </c>
      <c r="H47" s="52"/>
      <c r="I47" s="52"/>
      <c r="J47" s="52" t="n">
        <v>278</v>
      </c>
      <c r="K47" s="52" t="n">
        <v>182</v>
      </c>
      <c r="L47" s="52" t="n">
        <v>61</v>
      </c>
      <c r="M47" s="52"/>
      <c r="N47" s="52"/>
      <c r="O47" s="52"/>
      <c r="P47" s="52"/>
      <c r="Q47" s="52"/>
      <c r="R47" s="52"/>
      <c r="S47" s="52"/>
      <c r="T47" s="52"/>
      <c r="U47" s="52"/>
      <c r="V47" s="52"/>
      <c r="W47" s="52"/>
      <c r="X47" s="52" t="n">
        <f aca="false">SUM(B47:W47)</f>
        <v>25925</v>
      </c>
    </row>
    <row r="48" customFormat="false" ht="14.65" hidden="false" customHeight="false" outlineLevel="0" collapsed="false">
      <c r="A48" s="56" t="s">
        <v>89</v>
      </c>
      <c r="B48" s="114" t="n">
        <v>18213</v>
      </c>
      <c r="C48" s="52" t="n">
        <v>7209</v>
      </c>
      <c r="D48" s="52" t="n">
        <v>3609</v>
      </c>
      <c r="E48" s="52" t="n">
        <v>3647</v>
      </c>
      <c r="F48" s="52" t="n">
        <v>189</v>
      </c>
      <c r="G48" s="52"/>
      <c r="H48" s="52"/>
      <c r="I48" s="52"/>
      <c r="J48" s="52"/>
      <c r="K48" s="52"/>
      <c r="L48" s="52" t="n">
        <v>146</v>
      </c>
      <c r="M48" s="52"/>
      <c r="N48" s="52"/>
      <c r="O48" s="52"/>
      <c r="P48" s="52"/>
      <c r="Q48" s="52"/>
      <c r="R48" s="52"/>
      <c r="S48" s="52"/>
      <c r="T48" s="52"/>
      <c r="U48" s="52"/>
      <c r="V48" s="52"/>
      <c r="W48" s="52"/>
      <c r="X48" s="52" t="n">
        <f aca="false">SUM(B48:W48)</f>
        <v>33013</v>
      </c>
    </row>
    <row r="49" customFormat="false" ht="14.65" hidden="false" customHeight="false" outlineLevel="0" collapsed="false">
      <c r="A49" s="56" t="s">
        <v>90</v>
      </c>
      <c r="B49" s="114" t="n">
        <v>14115</v>
      </c>
      <c r="C49" s="52" t="n">
        <v>5893</v>
      </c>
      <c r="D49" s="52" t="n">
        <v>6875</v>
      </c>
      <c r="E49" s="52" t="n">
        <v>1490</v>
      </c>
      <c r="F49" s="52" t="n">
        <v>113</v>
      </c>
      <c r="G49" s="52"/>
      <c r="H49" s="52" t="n">
        <v>277</v>
      </c>
      <c r="I49" s="52"/>
      <c r="J49" s="52"/>
      <c r="K49" s="52"/>
      <c r="L49" s="52"/>
      <c r="M49" s="52"/>
      <c r="N49" s="52" t="n">
        <v>301</v>
      </c>
      <c r="O49" s="52"/>
      <c r="P49" s="52"/>
      <c r="Q49" s="52"/>
      <c r="R49" s="52"/>
      <c r="S49" s="52"/>
      <c r="T49" s="52"/>
      <c r="U49" s="52"/>
      <c r="V49" s="52"/>
      <c r="W49" s="52"/>
      <c r="X49" s="52" t="n">
        <f aca="false">SUM(B49:W49)</f>
        <v>29064</v>
      </c>
    </row>
    <row r="50" customFormat="false" ht="14.65" hidden="false" customHeight="false" outlineLevel="0" collapsed="false">
      <c r="A50" s="56" t="s">
        <v>91</v>
      </c>
      <c r="B50" s="114" t="n">
        <v>8602</v>
      </c>
      <c r="C50" s="52" t="n">
        <v>10249</v>
      </c>
      <c r="D50" s="52" t="n">
        <v>11135</v>
      </c>
      <c r="E50" s="52" t="n">
        <v>2283</v>
      </c>
      <c r="F50" s="52" t="n">
        <v>265</v>
      </c>
      <c r="G50" s="52"/>
      <c r="H50" s="52"/>
      <c r="I50" s="52"/>
      <c r="J50" s="52"/>
      <c r="K50" s="52"/>
      <c r="L50" s="52"/>
      <c r="M50" s="52"/>
      <c r="N50" s="52"/>
      <c r="O50" s="52"/>
      <c r="P50" s="52"/>
      <c r="Q50" s="52"/>
      <c r="R50" s="52"/>
      <c r="S50" s="52"/>
      <c r="T50" s="52"/>
      <c r="U50" s="52"/>
      <c r="V50" s="52"/>
      <c r="W50" s="52"/>
      <c r="X50" s="52" t="n">
        <f aca="false">SUM(B50:W50)</f>
        <v>32534</v>
      </c>
    </row>
    <row r="51" customFormat="false" ht="14.65" hidden="false" customHeight="false" outlineLevel="0" collapsed="false">
      <c r="A51" s="56" t="s">
        <v>92</v>
      </c>
      <c r="B51" s="114" t="n">
        <v>4137</v>
      </c>
      <c r="C51" s="52" t="n">
        <v>3319</v>
      </c>
      <c r="D51" s="52" t="n">
        <v>262</v>
      </c>
      <c r="E51" s="52" t="n">
        <v>499</v>
      </c>
      <c r="F51" s="52" t="n">
        <v>46</v>
      </c>
      <c r="G51" s="52"/>
      <c r="H51" s="52"/>
      <c r="I51" s="52"/>
      <c r="J51" s="52"/>
      <c r="K51" s="52"/>
      <c r="L51" s="52"/>
      <c r="M51" s="52"/>
      <c r="N51" s="52"/>
      <c r="O51" s="52"/>
      <c r="P51" s="52"/>
      <c r="Q51" s="52"/>
      <c r="R51" s="52"/>
      <c r="S51" s="52"/>
      <c r="T51" s="52"/>
      <c r="U51" s="52"/>
      <c r="V51" s="52"/>
      <c r="W51" s="52"/>
      <c r="X51" s="52" t="n">
        <f aca="false">SUM(B51:W51)</f>
        <v>8263</v>
      </c>
    </row>
    <row r="52" customFormat="false" ht="14.65" hidden="false" customHeight="false" outlineLevel="0" collapsed="false">
      <c r="A52" s="56" t="s">
        <v>93</v>
      </c>
      <c r="B52" s="114" t="n">
        <v>30823</v>
      </c>
      <c r="C52" s="52" t="n">
        <v>1079</v>
      </c>
      <c r="D52" s="52" t="n">
        <v>2128</v>
      </c>
      <c r="E52" s="52" t="n">
        <v>855</v>
      </c>
      <c r="F52" s="52"/>
      <c r="G52" s="52" t="n">
        <v>966</v>
      </c>
      <c r="H52" s="52" t="n">
        <v>232</v>
      </c>
      <c r="I52" s="52"/>
      <c r="J52" s="52"/>
      <c r="K52" s="52"/>
      <c r="L52" s="52"/>
      <c r="M52" s="52"/>
      <c r="N52" s="52"/>
      <c r="O52" s="52"/>
      <c r="P52" s="52"/>
      <c r="Q52" s="52"/>
      <c r="R52" s="52"/>
      <c r="S52" s="52"/>
      <c r="T52" s="52"/>
      <c r="U52" s="52"/>
      <c r="V52" s="52"/>
      <c r="W52" s="52"/>
      <c r="X52" s="52" t="n">
        <f aca="false">SUM(B52:W52)</f>
        <v>36083</v>
      </c>
    </row>
    <row r="53" customFormat="false" ht="14.65" hidden="false" customHeight="false" outlineLevel="0" collapsed="false">
      <c r="A53" s="56" t="s">
        <v>94</v>
      </c>
      <c r="B53" s="114" t="n">
        <v>11645</v>
      </c>
      <c r="C53" s="52" t="n">
        <v>6998</v>
      </c>
      <c r="D53" s="52" t="n">
        <v>7431</v>
      </c>
      <c r="E53" s="52" t="n">
        <v>3626</v>
      </c>
      <c r="F53" s="52" t="n">
        <v>782</v>
      </c>
      <c r="G53" s="52"/>
      <c r="H53" s="52" t="n">
        <v>246</v>
      </c>
      <c r="I53" s="52" t="n">
        <v>93</v>
      </c>
      <c r="J53" s="52" t="n">
        <v>384</v>
      </c>
      <c r="K53" s="52"/>
      <c r="L53" s="52" t="n">
        <v>43</v>
      </c>
      <c r="M53" s="52"/>
      <c r="N53" s="52"/>
      <c r="O53" s="52"/>
      <c r="P53" s="52"/>
      <c r="Q53" s="52"/>
      <c r="R53" s="52"/>
      <c r="S53" s="52"/>
      <c r="T53" s="52"/>
      <c r="U53" s="52"/>
      <c r="V53" s="52"/>
      <c r="W53" s="52"/>
      <c r="X53" s="52" t="n">
        <f aca="false">SUM(B53:W53)</f>
        <v>31248</v>
      </c>
    </row>
    <row r="54" customFormat="false" ht="14.65" hidden="false" customHeight="false" outlineLevel="0" collapsed="false">
      <c r="A54" s="56" t="s">
        <v>95</v>
      </c>
      <c r="B54" s="114" t="n">
        <v>15492</v>
      </c>
      <c r="C54" s="52" t="n">
        <v>7824</v>
      </c>
      <c r="D54" s="52" t="n">
        <v>7158</v>
      </c>
      <c r="E54" s="52" t="n">
        <v>3151</v>
      </c>
      <c r="F54" s="52" t="n">
        <v>526</v>
      </c>
      <c r="G54" s="52"/>
      <c r="H54" s="52" t="n">
        <v>206</v>
      </c>
      <c r="I54" s="52"/>
      <c r="J54" s="52" t="n">
        <v>389</v>
      </c>
      <c r="K54" s="52"/>
      <c r="L54" s="52"/>
      <c r="M54" s="52"/>
      <c r="N54" s="52"/>
      <c r="O54" s="52"/>
      <c r="P54" s="52" t="n">
        <v>66</v>
      </c>
      <c r="Q54" s="52"/>
      <c r="R54" s="52"/>
      <c r="S54" s="52"/>
      <c r="T54" s="52"/>
      <c r="U54" s="52"/>
      <c r="V54" s="52"/>
      <c r="W54" s="52"/>
      <c r="X54" s="52" t="n">
        <f aca="false">SUM(B54:W54)</f>
        <v>34812</v>
      </c>
    </row>
    <row r="55" customFormat="false" ht="14.65" hidden="false" customHeight="false" outlineLevel="0" collapsed="false">
      <c r="A55" s="56" t="s">
        <v>96</v>
      </c>
      <c r="B55" s="114" t="n">
        <v>27007</v>
      </c>
      <c r="C55" s="52" t="n">
        <v>2956</v>
      </c>
      <c r="D55" s="52" t="n">
        <v>2820</v>
      </c>
      <c r="E55" s="52" t="n">
        <v>1154</v>
      </c>
      <c r="F55" s="52"/>
      <c r="G55" s="52" t="n">
        <v>379</v>
      </c>
      <c r="H55" s="52"/>
      <c r="I55" s="52"/>
      <c r="J55" s="52"/>
      <c r="K55" s="52"/>
      <c r="L55" s="52" t="n">
        <v>73</v>
      </c>
      <c r="M55" s="52"/>
      <c r="N55" s="52"/>
      <c r="O55" s="52"/>
      <c r="P55" s="52"/>
      <c r="Q55" s="52"/>
      <c r="R55" s="52"/>
      <c r="S55" s="52"/>
      <c r="T55" s="52"/>
      <c r="U55" s="52"/>
      <c r="V55" s="52"/>
      <c r="W55" s="52"/>
      <c r="X55" s="52" t="n">
        <f aca="false">SUM(B55:W55)</f>
        <v>34389</v>
      </c>
    </row>
    <row r="56" customFormat="false" ht="14.65" hidden="false" customHeight="false" outlineLevel="0" collapsed="false">
      <c r="A56" s="110" t="s">
        <v>97</v>
      </c>
      <c r="B56" s="52" t="n">
        <v>8946</v>
      </c>
      <c r="C56" s="52" t="n">
        <v>11768</v>
      </c>
      <c r="D56" s="111" t="n">
        <v>13621</v>
      </c>
      <c r="E56" s="52" t="n">
        <v>2365</v>
      </c>
      <c r="F56" s="52" t="n">
        <v>304</v>
      </c>
      <c r="G56" s="52"/>
      <c r="H56" s="52" t="n">
        <v>262</v>
      </c>
      <c r="I56" s="52"/>
      <c r="J56" s="52" t="n">
        <v>502</v>
      </c>
      <c r="K56" s="52"/>
      <c r="L56" s="52"/>
      <c r="M56" s="52"/>
      <c r="N56" s="52"/>
      <c r="O56" s="52"/>
      <c r="P56" s="52"/>
      <c r="Q56" s="52"/>
      <c r="R56" s="52"/>
      <c r="S56" s="52"/>
      <c r="T56" s="52"/>
      <c r="U56" s="52"/>
      <c r="V56" s="52"/>
      <c r="W56" s="52"/>
      <c r="X56" s="52" t="n">
        <f aca="false">SUM(B56:W56)</f>
        <v>37768</v>
      </c>
    </row>
    <row r="57" customFormat="false" ht="14.65" hidden="false" customHeight="false" outlineLevel="0" collapsed="false">
      <c r="A57" s="112" t="s">
        <v>98</v>
      </c>
      <c r="B57" s="52" t="n">
        <v>7681</v>
      </c>
      <c r="C57" s="113" t="n">
        <v>17477</v>
      </c>
      <c r="D57" s="52" t="n">
        <v>10671</v>
      </c>
      <c r="E57" s="52" t="n">
        <v>2866</v>
      </c>
      <c r="F57" s="52" t="n">
        <v>510</v>
      </c>
      <c r="G57" s="52"/>
      <c r="H57" s="52" t="n">
        <v>220</v>
      </c>
      <c r="I57" s="52"/>
      <c r="J57" s="52"/>
      <c r="K57" s="52"/>
      <c r="L57" s="52"/>
      <c r="M57" s="52"/>
      <c r="N57" s="52"/>
      <c r="O57" s="52"/>
      <c r="P57" s="52"/>
      <c r="Q57" s="52"/>
      <c r="R57" s="52"/>
      <c r="S57" s="52"/>
      <c r="T57" s="52"/>
      <c r="U57" s="52"/>
      <c r="V57" s="52"/>
      <c r="W57" s="52"/>
      <c r="X57" s="52" t="n">
        <f aca="false">SUM(B57:W57)</f>
        <v>39425</v>
      </c>
    </row>
    <row r="58" customFormat="false" ht="14.65" hidden="false" customHeight="false" outlineLevel="0" collapsed="false">
      <c r="A58" s="112" t="s">
        <v>99</v>
      </c>
      <c r="B58" s="52" t="n">
        <v>8254</v>
      </c>
      <c r="C58" s="113" t="n">
        <v>13487</v>
      </c>
      <c r="D58" s="52" t="n">
        <v>7318</v>
      </c>
      <c r="E58" s="52" t="n">
        <v>1608</v>
      </c>
      <c r="F58" s="52" t="n">
        <v>326</v>
      </c>
      <c r="G58" s="52"/>
      <c r="H58" s="52"/>
      <c r="I58" s="52"/>
      <c r="J58" s="52"/>
      <c r="K58" s="52"/>
      <c r="L58" s="52"/>
      <c r="M58" s="52"/>
      <c r="N58" s="52"/>
      <c r="O58" s="52"/>
      <c r="P58" s="52"/>
      <c r="Q58" s="52"/>
      <c r="R58" s="52"/>
      <c r="S58" s="52"/>
      <c r="T58" s="52"/>
      <c r="U58" s="52"/>
      <c r="V58" s="52"/>
      <c r="W58" s="52"/>
      <c r="X58" s="52" t="n">
        <f aca="false">SUM(B58:W58)</f>
        <v>30993</v>
      </c>
    </row>
    <row r="59" customFormat="false" ht="14.65" hidden="false" customHeight="false" outlineLevel="0" collapsed="false">
      <c r="A59" s="110" t="s">
        <v>100</v>
      </c>
      <c r="B59" s="52" t="n">
        <v>5057</v>
      </c>
      <c r="C59" s="52" t="n">
        <v>11541</v>
      </c>
      <c r="D59" s="111" t="n">
        <v>18719</v>
      </c>
      <c r="E59" s="52" t="n">
        <v>2198</v>
      </c>
      <c r="F59" s="52" t="n">
        <v>226</v>
      </c>
      <c r="G59" s="52"/>
      <c r="H59" s="52" t="n">
        <v>169</v>
      </c>
      <c r="I59" s="52"/>
      <c r="J59" s="52"/>
      <c r="K59" s="52"/>
      <c r="L59" s="52"/>
      <c r="M59" s="52"/>
      <c r="N59" s="52"/>
      <c r="O59" s="52"/>
      <c r="P59" s="52"/>
      <c r="Q59" s="52"/>
      <c r="R59" s="52"/>
      <c r="S59" s="52"/>
      <c r="T59" s="52"/>
      <c r="U59" s="52"/>
      <c r="V59" s="52"/>
      <c r="W59" s="52"/>
      <c r="X59" s="52" t="n">
        <f aca="false">SUM(B59:W59)</f>
        <v>37910</v>
      </c>
    </row>
    <row r="60" customFormat="false" ht="14.65" hidden="false" customHeight="false" outlineLevel="0" collapsed="false">
      <c r="A60" s="110" t="s">
        <v>101</v>
      </c>
      <c r="B60" s="52" t="n">
        <v>14362</v>
      </c>
      <c r="C60" s="52" t="n">
        <v>4281</v>
      </c>
      <c r="D60" s="111" t="n">
        <v>21386</v>
      </c>
      <c r="E60" s="52" t="n">
        <v>1444</v>
      </c>
      <c r="F60" s="52" t="n">
        <v>274</v>
      </c>
      <c r="G60" s="52"/>
      <c r="H60" s="52" t="n">
        <v>561</v>
      </c>
      <c r="I60" s="52"/>
      <c r="J60" s="52"/>
      <c r="K60" s="52"/>
      <c r="L60" s="52"/>
      <c r="M60" s="52"/>
      <c r="N60" s="52"/>
      <c r="O60" s="52"/>
      <c r="P60" s="52" t="n">
        <v>185</v>
      </c>
      <c r="Q60" s="52"/>
      <c r="R60" s="52"/>
      <c r="S60" s="52"/>
      <c r="T60" s="52"/>
      <c r="U60" s="52"/>
      <c r="V60" s="52"/>
      <c r="W60" s="52"/>
      <c r="X60" s="52" t="n">
        <f aca="false">SUM(B60:W60)</f>
        <v>42493</v>
      </c>
    </row>
    <row r="61" customFormat="false" ht="14.65" hidden="false" customHeight="false" outlineLevel="0" collapsed="false">
      <c r="A61" s="56" t="s">
        <v>102</v>
      </c>
      <c r="B61" s="114" t="n">
        <v>25955</v>
      </c>
      <c r="C61" s="52"/>
      <c r="D61" s="52" t="n">
        <v>5600</v>
      </c>
      <c r="E61" s="52" t="n">
        <v>1728</v>
      </c>
      <c r="F61" s="52" t="n">
        <v>534</v>
      </c>
      <c r="G61" s="52"/>
      <c r="H61" s="52" t="n">
        <v>256</v>
      </c>
      <c r="I61" s="52" t="n">
        <v>10452</v>
      </c>
      <c r="J61" s="52"/>
      <c r="K61" s="52"/>
      <c r="L61" s="52"/>
      <c r="M61" s="52"/>
      <c r="N61" s="52"/>
      <c r="O61" s="52"/>
      <c r="P61" s="52"/>
      <c r="Q61" s="52"/>
      <c r="R61" s="52"/>
      <c r="S61" s="52"/>
      <c r="T61" s="52"/>
      <c r="U61" s="52"/>
      <c r="V61" s="52"/>
      <c r="W61" s="52"/>
      <c r="X61" s="52" t="n">
        <f aca="false">SUM(B61:W61)</f>
        <v>44525</v>
      </c>
    </row>
    <row r="62" customFormat="false" ht="14.65" hidden="false" customHeight="false" outlineLevel="0" collapsed="false">
      <c r="A62" s="56" t="s">
        <v>103</v>
      </c>
      <c r="B62" s="114" t="n">
        <v>11110</v>
      </c>
      <c r="C62" s="52" t="n">
        <v>8591</v>
      </c>
      <c r="D62" s="52" t="n">
        <v>10675</v>
      </c>
      <c r="E62" s="52" t="n">
        <v>1938</v>
      </c>
      <c r="F62" s="52" t="n">
        <v>162</v>
      </c>
      <c r="G62" s="52"/>
      <c r="H62" s="52" t="n">
        <v>162</v>
      </c>
      <c r="I62" s="52"/>
      <c r="J62" s="52"/>
      <c r="K62" s="52"/>
      <c r="L62" s="52" t="n">
        <v>85</v>
      </c>
      <c r="M62" s="52"/>
      <c r="N62" s="52"/>
      <c r="O62" s="52"/>
      <c r="P62" s="52"/>
      <c r="Q62" s="52"/>
      <c r="R62" s="52"/>
      <c r="S62" s="52"/>
      <c r="T62" s="52"/>
      <c r="U62" s="52"/>
      <c r="V62" s="52"/>
      <c r="W62" s="52"/>
      <c r="X62" s="52" t="n">
        <f aca="false">SUM(B62:W62)</f>
        <v>32723</v>
      </c>
    </row>
    <row r="63" customFormat="false" ht="14.65" hidden="false" customHeight="false" outlineLevel="0" collapsed="false">
      <c r="A63" s="112" t="s">
        <v>104</v>
      </c>
      <c r="B63" s="52" t="n">
        <v>7651</v>
      </c>
      <c r="C63" s="113" t="n">
        <v>13806</v>
      </c>
      <c r="D63" s="52" t="n">
        <v>6447</v>
      </c>
      <c r="E63" s="52" t="n">
        <v>2457</v>
      </c>
      <c r="F63" s="52" t="n">
        <v>211</v>
      </c>
      <c r="G63" s="52"/>
      <c r="H63" s="52"/>
      <c r="I63" s="52"/>
      <c r="J63" s="52"/>
      <c r="K63" s="52"/>
      <c r="L63" s="52"/>
      <c r="M63" s="52"/>
      <c r="N63" s="52"/>
      <c r="O63" s="52"/>
      <c r="P63" s="52"/>
      <c r="Q63" s="52"/>
      <c r="R63" s="52"/>
      <c r="S63" s="52"/>
      <c r="T63" s="52"/>
      <c r="U63" s="52"/>
      <c r="V63" s="52"/>
      <c r="W63" s="52"/>
      <c r="X63" s="52" t="n">
        <f aca="false">SUM(B63:W63)</f>
        <v>30572</v>
      </c>
    </row>
    <row r="64" customFormat="false" ht="14.65" hidden="false" customHeight="false" outlineLevel="0" collapsed="false">
      <c r="A64" s="112" t="s">
        <v>105</v>
      </c>
      <c r="B64" s="52" t="n">
        <v>8331</v>
      </c>
      <c r="C64" s="113" t="n">
        <v>13159</v>
      </c>
      <c r="D64" s="52" t="n">
        <v>5412</v>
      </c>
      <c r="E64" s="52" t="n">
        <v>1872</v>
      </c>
      <c r="F64" s="52" t="n">
        <v>222</v>
      </c>
      <c r="G64" s="52"/>
      <c r="H64" s="52" t="n">
        <v>235</v>
      </c>
      <c r="I64" s="52"/>
      <c r="J64" s="52" t="n">
        <v>318</v>
      </c>
      <c r="K64" s="52"/>
      <c r="L64" s="52"/>
      <c r="M64" s="52"/>
      <c r="N64" s="52"/>
      <c r="O64" s="52"/>
      <c r="P64" s="52"/>
      <c r="Q64" s="52"/>
      <c r="R64" s="52"/>
      <c r="S64" s="52"/>
      <c r="T64" s="52"/>
      <c r="U64" s="52"/>
      <c r="V64" s="52"/>
      <c r="W64" s="52"/>
      <c r="X64" s="52" t="n">
        <f aca="false">SUM(B64:W64)</f>
        <v>29549</v>
      </c>
    </row>
    <row r="65" customFormat="false" ht="14.65" hidden="false" customHeight="false" outlineLevel="0" collapsed="false">
      <c r="A65" s="56" t="s">
        <v>106</v>
      </c>
      <c r="B65" s="114" t="n">
        <v>22476</v>
      </c>
      <c r="C65" s="52" t="n">
        <v>3327</v>
      </c>
      <c r="D65" s="52" t="n">
        <v>3303</v>
      </c>
      <c r="E65" s="52" t="n">
        <v>1189</v>
      </c>
      <c r="F65" s="52" t="n">
        <v>116</v>
      </c>
      <c r="G65" s="52" t="n">
        <v>233</v>
      </c>
      <c r="H65" s="52"/>
      <c r="I65" s="52"/>
      <c r="J65" s="52"/>
      <c r="K65" s="52"/>
      <c r="L65" s="52" t="n">
        <v>34</v>
      </c>
      <c r="M65" s="52"/>
      <c r="N65" s="52"/>
      <c r="O65" s="52"/>
      <c r="P65" s="52"/>
      <c r="Q65" s="52"/>
      <c r="R65" s="52"/>
      <c r="S65" s="52"/>
      <c r="T65" s="52"/>
      <c r="U65" s="52"/>
      <c r="V65" s="52"/>
      <c r="W65" s="52"/>
      <c r="X65" s="52" t="n">
        <f aca="false">SUM(B65:W65)</f>
        <v>30678</v>
      </c>
    </row>
    <row r="66" customFormat="false" ht="14.65" hidden="false" customHeight="false" outlineLevel="0" collapsed="false">
      <c r="A66" s="56" t="s">
        <v>107</v>
      </c>
      <c r="B66" s="114" t="n">
        <v>15804</v>
      </c>
      <c r="C66" s="52" t="n">
        <v>8001</v>
      </c>
      <c r="D66" s="52" t="n">
        <v>5919</v>
      </c>
      <c r="E66" s="52" t="n">
        <v>2530</v>
      </c>
      <c r="F66" s="52" t="n">
        <v>182</v>
      </c>
      <c r="G66" s="52" t="n">
        <v>573</v>
      </c>
      <c r="H66" s="52" t="n">
        <v>156</v>
      </c>
      <c r="I66" s="52"/>
      <c r="J66" s="52"/>
      <c r="K66" s="52"/>
      <c r="L66" s="52"/>
      <c r="M66" s="52"/>
      <c r="N66" s="52"/>
      <c r="O66" s="52"/>
      <c r="P66" s="52"/>
      <c r="Q66" s="52"/>
      <c r="R66" s="52"/>
      <c r="S66" s="52"/>
      <c r="T66" s="52"/>
      <c r="U66" s="52"/>
      <c r="V66" s="52"/>
      <c r="W66" s="52"/>
      <c r="X66" s="52" t="n">
        <f aca="false">SUM(B66:W66)</f>
        <v>33165</v>
      </c>
    </row>
    <row r="67" customFormat="false" ht="14.65" hidden="false" customHeight="false" outlineLevel="0" collapsed="false">
      <c r="A67" s="108" t="s">
        <v>108</v>
      </c>
      <c r="B67" s="52" t="n">
        <v>15566</v>
      </c>
      <c r="C67" s="52" t="n">
        <v>5369</v>
      </c>
      <c r="D67" s="52" t="n">
        <v>2431</v>
      </c>
      <c r="E67" s="109" t="n">
        <v>9330</v>
      </c>
      <c r="F67" s="52" t="n">
        <v>263</v>
      </c>
      <c r="G67" s="52" t="n">
        <v>482</v>
      </c>
      <c r="H67" s="52"/>
      <c r="I67" s="52"/>
      <c r="J67" s="52"/>
      <c r="K67" s="52" t="n">
        <v>143</v>
      </c>
      <c r="L67" s="52" t="n">
        <v>116</v>
      </c>
      <c r="M67" s="52"/>
      <c r="N67" s="52"/>
      <c r="O67" s="52"/>
      <c r="P67" s="52"/>
      <c r="Q67" s="52"/>
      <c r="R67" s="52"/>
      <c r="S67" s="52"/>
      <c r="T67" s="52"/>
      <c r="U67" s="52"/>
      <c r="V67" s="52"/>
      <c r="W67" s="52"/>
      <c r="X67" s="52" t="n">
        <f aca="false">SUM(B67:W67)</f>
        <v>33700</v>
      </c>
    </row>
    <row r="68" customFormat="false" ht="14.65" hidden="false" customHeight="false" outlineLevel="0" collapsed="false">
      <c r="A68" s="112" t="s">
        <v>109</v>
      </c>
      <c r="B68" s="52" t="n">
        <v>16880</v>
      </c>
      <c r="C68" s="113" t="n">
        <v>11902</v>
      </c>
      <c r="D68" s="52" t="n">
        <v>6552</v>
      </c>
      <c r="E68" s="52" t="n">
        <v>2151</v>
      </c>
      <c r="F68" s="52" t="n">
        <v>188</v>
      </c>
      <c r="G68" s="52" t="n">
        <v>516</v>
      </c>
      <c r="H68" s="52"/>
      <c r="I68" s="52"/>
      <c r="J68" s="52"/>
      <c r="K68" s="52"/>
      <c r="L68" s="52"/>
      <c r="M68" s="52"/>
      <c r="N68" s="52"/>
      <c r="O68" s="52"/>
      <c r="P68" s="52"/>
      <c r="Q68" s="52"/>
      <c r="R68" s="52"/>
      <c r="S68" s="52"/>
      <c r="T68" s="52"/>
      <c r="U68" s="52"/>
      <c r="V68" s="52"/>
      <c r="W68" s="52"/>
      <c r="X68" s="52" t="n">
        <f aca="false">SUM(B68:W68)</f>
        <v>38189</v>
      </c>
    </row>
    <row r="69" customFormat="false" ht="14.65" hidden="false" customHeight="false" outlineLevel="0" collapsed="false">
      <c r="A69" s="56" t="s">
        <v>110</v>
      </c>
      <c r="B69" s="114" t="n">
        <v>12422</v>
      </c>
      <c r="C69" s="52" t="n">
        <v>5492</v>
      </c>
      <c r="D69" s="52" t="n">
        <v>4432</v>
      </c>
      <c r="E69" s="52" t="n">
        <v>1104</v>
      </c>
      <c r="F69" s="52" t="n">
        <v>124</v>
      </c>
      <c r="G69" s="52"/>
      <c r="H69" s="52"/>
      <c r="I69" s="52"/>
      <c r="J69" s="52"/>
      <c r="K69" s="52"/>
      <c r="L69" s="52" t="n">
        <v>52</v>
      </c>
      <c r="M69" s="52"/>
      <c r="N69" s="52"/>
      <c r="O69" s="52"/>
      <c r="P69" s="52"/>
      <c r="Q69" s="52"/>
      <c r="R69" s="52"/>
      <c r="S69" s="52"/>
      <c r="T69" s="52"/>
      <c r="U69" s="52"/>
      <c r="V69" s="52"/>
      <c r="W69" s="52"/>
      <c r="X69" s="52" t="n">
        <f aca="false">SUM(B69:W69)</f>
        <v>23626</v>
      </c>
    </row>
    <row r="70" customFormat="false" ht="14.65" hidden="false" customHeight="false" outlineLevel="0" collapsed="false">
      <c r="A70" s="110" t="s">
        <v>111</v>
      </c>
      <c r="B70" s="52" t="n">
        <v>12188</v>
      </c>
      <c r="C70" s="52" t="n">
        <v>5797</v>
      </c>
      <c r="D70" s="111" t="n">
        <v>14131</v>
      </c>
      <c r="E70" s="52" t="n">
        <v>2147</v>
      </c>
      <c r="F70" s="52" t="n">
        <v>252</v>
      </c>
      <c r="G70" s="52"/>
      <c r="H70" s="52" t="n">
        <v>274</v>
      </c>
      <c r="I70" s="52"/>
      <c r="J70" s="52"/>
      <c r="K70" s="52"/>
      <c r="L70" s="52"/>
      <c r="M70" s="52"/>
      <c r="N70" s="52"/>
      <c r="O70" s="52"/>
      <c r="P70" s="52"/>
      <c r="Q70" s="52" t="n">
        <v>107</v>
      </c>
      <c r="R70" s="52"/>
      <c r="S70" s="52"/>
      <c r="T70" s="52"/>
      <c r="U70" s="52"/>
      <c r="V70" s="52"/>
      <c r="W70" s="52"/>
      <c r="X70" s="52" t="n">
        <f aca="false">SUM(B70:W70)</f>
        <v>34896</v>
      </c>
    </row>
    <row r="71" customFormat="false" ht="14.65" hidden="false" customHeight="false" outlineLevel="0" collapsed="false">
      <c r="A71" s="56" t="s">
        <v>112</v>
      </c>
      <c r="B71" s="114" t="n">
        <v>19296</v>
      </c>
      <c r="C71" s="52" t="n">
        <v>6147</v>
      </c>
      <c r="D71" s="52" t="n">
        <v>11735</v>
      </c>
      <c r="E71" s="52" t="n">
        <v>1403</v>
      </c>
      <c r="F71" s="52" t="n">
        <v>193</v>
      </c>
      <c r="G71" s="52"/>
      <c r="H71" s="52" t="n">
        <v>414</v>
      </c>
      <c r="I71" s="52" t="n">
        <v>143</v>
      </c>
      <c r="J71" s="52"/>
      <c r="K71" s="52"/>
      <c r="L71" s="52"/>
      <c r="M71" s="52"/>
      <c r="N71" s="52"/>
      <c r="O71" s="52" t="n">
        <v>83</v>
      </c>
      <c r="P71" s="52"/>
      <c r="Q71" s="52"/>
      <c r="R71" s="52"/>
      <c r="S71" s="52"/>
      <c r="T71" s="52"/>
      <c r="U71" s="52"/>
      <c r="V71" s="52"/>
      <c r="W71" s="52"/>
      <c r="X71" s="52" t="n">
        <f aca="false">SUM(B71:W71)</f>
        <v>39414</v>
      </c>
    </row>
    <row r="72" customFormat="false" ht="14.65" hidden="false" customHeight="false" outlineLevel="0" collapsed="false">
      <c r="A72" s="56" t="s">
        <v>113</v>
      </c>
      <c r="B72" s="114" t="n">
        <v>18327</v>
      </c>
      <c r="C72" s="52" t="n">
        <v>6841</v>
      </c>
      <c r="D72" s="52" t="n">
        <v>9650</v>
      </c>
      <c r="E72" s="52" t="n">
        <v>1840</v>
      </c>
      <c r="F72" s="52" t="n">
        <v>266</v>
      </c>
      <c r="G72" s="52"/>
      <c r="H72" s="52" t="n">
        <v>310</v>
      </c>
      <c r="I72" s="52"/>
      <c r="J72" s="52"/>
      <c r="K72" s="52"/>
      <c r="L72" s="52"/>
      <c r="M72" s="52"/>
      <c r="N72" s="52"/>
      <c r="O72" s="52"/>
      <c r="P72" s="52"/>
      <c r="Q72" s="52"/>
      <c r="R72" s="52"/>
      <c r="S72" s="52"/>
      <c r="T72" s="52"/>
      <c r="U72" s="52"/>
      <c r="V72" s="52"/>
      <c r="W72" s="52"/>
      <c r="X72" s="52" t="n">
        <f aca="false">SUM(B72:W72)</f>
        <v>37234</v>
      </c>
    </row>
    <row r="73" customFormat="false" ht="14.65" hidden="false" customHeight="false" outlineLevel="0" collapsed="false">
      <c r="A73" s="56" t="s">
        <v>114</v>
      </c>
      <c r="B73" s="114" t="n">
        <v>26251</v>
      </c>
      <c r="C73" s="52" t="n">
        <v>5191</v>
      </c>
      <c r="D73" s="52" t="n">
        <v>3711</v>
      </c>
      <c r="E73" s="52" t="n">
        <v>1508</v>
      </c>
      <c r="F73" s="52" t="n">
        <v>177</v>
      </c>
      <c r="G73" s="52" t="n">
        <v>619</v>
      </c>
      <c r="H73" s="52"/>
      <c r="I73" s="52"/>
      <c r="J73" s="52"/>
      <c r="K73" s="52"/>
      <c r="L73" s="52"/>
      <c r="M73" s="52"/>
      <c r="N73" s="52"/>
      <c r="O73" s="52"/>
      <c r="P73" s="52"/>
      <c r="Q73" s="52"/>
      <c r="R73" s="52"/>
      <c r="S73" s="52"/>
      <c r="T73" s="52"/>
      <c r="U73" s="52"/>
      <c r="V73" s="52"/>
      <c r="W73" s="52"/>
      <c r="X73" s="52" t="n">
        <f aca="false">SUM(B73:W73)</f>
        <v>37457</v>
      </c>
    </row>
    <row r="74" customFormat="false" ht="14.65" hidden="false" customHeight="false" outlineLevel="0" collapsed="false">
      <c r="A74" s="112" t="s">
        <v>115</v>
      </c>
      <c r="B74" s="52" t="n">
        <v>7926</v>
      </c>
      <c r="C74" s="113" t="n">
        <v>11614</v>
      </c>
      <c r="D74" s="52" t="n">
        <v>6269</v>
      </c>
      <c r="E74" s="52" t="n">
        <v>3518</v>
      </c>
      <c r="F74" s="52" t="n">
        <v>244</v>
      </c>
      <c r="G74" s="52" t="n">
        <v>707</v>
      </c>
      <c r="H74" s="52"/>
      <c r="I74" s="52"/>
      <c r="J74" s="52"/>
      <c r="K74" s="52"/>
      <c r="L74" s="52" t="n">
        <v>107</v>
      </c>
      <c r="M74" s="52"/>
      <c r="N74" s="52"/>
      <c r="O74" s="52"/>
      <c r="P74" s="52" t="n">
        <v>44</v>
      </c>
      <c r="Q74" s="52"/>
      <c r="R74" s="52"/>
      <c r="S74" s="52"/>
      <c r="T74" s="52"/>
      <c r="U74" s="52"/>
      <c r="V74" s="52"/>
      <c r="W74" s="52"/>
      <c r="X74" s="52" t="n">
        <f aca="false">SUM(B74:W74)</f>
        <v>30429</v>
      </c>
    </row>
    <row r="75" customFormat="false" ht="14.65" hidden="false" customHeight="false" outlineLevel="0" collapsed="false">
      <c r="A75" s="56" t="s">
        <v>116</v>
      </c>
      <c r="B75" s="114" t="n">
        <v>20342</v>
      </c>
      <c r="C75" s="52" t="n">
        <v>4724</v>
      </c>
      <c r="D75" s="52" t="n">
        <v>4358</v>
      </c>
      <c r="E75" s="52" t="n">
        <v>1915</v>
      </c>
      <c r="F75" s="52" t="n">
        <v>151</v>
      </c>
      <c r="G75" s="52" t="n">
        <v>679</v>
      </c>
      <c r="H75" s="52" t="n">
        <v>195</v>
      </c>
      <c r="I75" s="52"/>
      <c r="J75" s="52" t="n">
        <v>178</v>
      </c>
      <c r="K75" s="52"/>
      <c r="L75" s="52"/>
      <c r="M75" s="52"/>
      <c r="N75" s="52"/>
      <c r="O75" s="52"/>
      <c r="P75" s="52"/>
      <c r="Q75" s="52"/>
      <c r="R75" s="52"/>
      <c r="S75" s="52"/>
      <c r="T75" s="52"/>
      <c r="U75" s="52"/>
      <c r="V75" s="52"/>
      <c r="W75" s="52"/>
      <c r="X75" s="52" t="n">
        <f aca="false">SUM(B75:W75)</f>
        <v>32542</v>
      </c>
    </row>
    <row r="76" customFormat="false" ht="14.65" hidden="false" customHeight="false" outlineLevel="0" collapsed="false">
      <c r="A76" s="56" t="s">
        <v>117</v>
      </c>
      <c r="B76" s="114" t="n">
        <v>13658</v>
      </c>
      <c r="C76" s="52" t="n">
        <v>8739</v>
      </c>
      <c r="D76" s="52" t="n">
        <v>9846</v>
      </c>
      <c r="E76" s="52" t="n">
        <v>2013</v>
      </c>
      <c r="F76" s="52" t="n">
        <v>154</v>
      </c>
      <c r="G76" s="52"/>
      <c r="H76" s="52"/>
      <c r="I76" s="52"/>
      <c r="J76" s="52" t="n">
        <v>238</v>
      </c>
      <c r="K76" s="52"/>
      <c r="L76" s="52"/>
      <c r="M76" s="52" t="n">
        <v>119</v>
      </c>
      <c r="N76" s="52"/>
      <c r="O76" s="52" t="n">
        <v>35</v>
      </c>
      <c r="P76" s="52"/>
      <c r="Q76" s="52"/>
      <c r="R76" s="52"/>
      <c r="S76" s="52"/>
      <c r="T76" s="52"/>
      <c r="U76" s="52"/>
      <c r="V76" s="52"/>
      <c r="W76" s="52"/>
      <c r="X76" s="52" t="n">
        <f aca="false">SUM(B76:W76)</f>
        <v>34802</v>
      </c>
    </row>
    <row r="77" customFormat="false" ht="14.65" hidden="false" customHeight="false" outlineLevel="0" collapsed="false">
      <c r="A77" s="110" t="s">
        <v>118</v>
      </c>
      <c r="B77" s="52" t="n">
        <v>5869</v>
      </c>
      <c r="C77" s="52" t="n">
        <v>12701</v>
      </c>
      <c r="D77" s="111" t="n">
        <v>13235</v>
      </c>
      <c r="E77" s="52" t="n">
        <v>2168</v>
      </c>
      <c r="F77" s="52" t="n">
        <v>289</v>
      </c>
      <c r="G77" s="52"/>
      <c r="H77" s="52" t="n">
        <v>249</v>
      </c>
      <c r="I77" s="52"/>
      <c r="J77" s="52"/>
      <c r="K77" s="52"/>
      <c r="L77" s="52"/>
      <c r="M77" s="52"/>
      <c r="N77" s="52"/>
      <c r="O77" s="52"/>
      <c r="P77" s="52"/>
      <c r="Q77" s="52"/>
      <c r="R77" s="52"/>
      <c r="S77" s="52"/>
      <c r="T77" s="52"/>
      <c r="U77" s="52"/>
      <c r="V77" s="52"/>
      <c r="W77" s="52"/>
      <c r="X77" s="52" t="n">
        <f aca="false">SUM(B77:W77)</f>
        <v>34511</v>
      </c>
    </row>
    <row r="78" customFormat="false" ht="14.65" hidden="false" customHeight="false" outlineLevel="0" collapsed="false">
      <c r="A78" s="112" t="s">
        <v>119</v>
      </c>
      <c r="B78" s="52" t="n">
        <v>6712</v>
      </c>
      <c r="C78" s="113" t="n">
        <v>18025</v>
      </c>
      <c r="D78" s="52" t="n">
        <v>3019</v>
      </c>
      <c r="E78" s="52" t="n">
        <v>1511</v>
      </c>
      <c r="F78" s="52" t="n">
        <v>207</v>
      </c>
      <c r="G78" s="52"/>
      <c r="H78" s="52"/>
      <c r="I78" s="52"/>
      <c r="J78" s="52"/>
      <c r="K78" s="52"/>
      <c r="L78" s="52"/>
      <c r="M78" s="52"/>
      <c r="N78" s="52"/>
      <c r="O78" s="52"/>
      <c r="P78" s="52"/>
      <c r="Q78" s="52"/>
      <c r="R78" s="52"/>
      <c r="S78" s="52"/>
      <c r="T78" s="52"/>
      <c r="U78" s="52"/>
      <c r="V78" s="52"/>
      <c r="W78" s="52"/>
      <c r="X78" s="52" t="n">
        <f aca="false">SUM(B78:W78)</f>
        <v>29474</v>
      </c>
    </row>
    <row r="79" customFormat="false" ht="14.65" hidden="false" customHeight="false" outlineLevel="0" collapsed="false">
      <c r="A79" s="56" t="s">
        <v>120</v>
      </c>
      <c r="B79" s="114" t="n">
        <v>10840</v>
      </c>
      <c r="C79" s="52" t="n">
        <v>7879</v>
      </c>
      <c r="D79" s="52" t="n">
        <v>6078</v>
      </c>
      <c r="E79" s="52" t="n">
        <v>1541</v>
      </c>
      <c r="F79" s="52" t="n">
        <v>236</v>
      </c>
      <c r="G79" s="52"/>
      <c r="H79" s="52"/>
      <c r="I79" s="52"/>
      <c r="J79" s="52"/>
      <c r="K79" s="52"/>
      <c r="L79" s="52"/>
      <c r="M79" s="52"/>
      <c r="N79" s="52"/>
      <c r="O79" s="52"/>
      <c r="P79" s="52"/>
      <c r="Q79" s="52"/>
      <c r="R79" s="52"/>
      <c r="S79" s="52"/>
      <c r="T79" s="52"/>
      <c r="U79" s="52"/>
      <c r="V79" s="52"/>
      <c r="W79" s="52"/>
      <c r="X79" s="52" t="n">
        <f aca="false">SUM(B79:W79)</f>
        <v>26574</v>
      </c>
    </row>
    <row r="80" customFormat="false" ht="14.65" hidden="false" customHeight="false" outlineLevel="0" collapsed="false">
      <c r="A80" s="108" t="s">
        <v>121</v>
      </c>
      <c r="B80" s="52" t="n">
        <v>6593</v>
      </c>
      <c r="C80" s="52" t="n">
        <v>5872</v>
      </c>
      <c r="D80" s="52" t="n">
        <v>2400</v>
      </c>
      <c r="E80" s="109" t="n">
        <v>13228</v>
      </c>
      <c r="F80" s="52" t="n">
        <v>228</v>
      </c>
      <c r="G80" s="52"/>
      <c r="H80" s="52"/>
      <c r="I80" s="52" t="n">
        <v>129</v>
      </c>
      <c r="J80" s="52"/>
      <c r="K80" s="52" t="n">
        <v>189</v>
      </c>
      <c r="L80" s="52"/>
      <c r="M80" s="52"/>
      <c r="N80" s="52"/>
      <c r="O80" s="52"/>
      <c r="P80" s="52"/>
      <c r="Q80" s="52"/>
      <c r="R80" s="52"/>
      <c r="S80" s="52"/>
      <c r="T80" s="52"/>
      <c r="U80" s="52"/>
      <c r="V80" s="52"/>
      <c r="W80" s="52"/>
      <c r="X80" s="52" t="n">
        <f aca="false">SUM(B80:W80)</f>
        <v>28639</v>
      </c>
    </row>
    <row r="81" customFormat="false" ht="14.65" hidden="false" customHeight="false" outlineLevel="0" collapsed="false">
      <c r="A81" s="56" t="s">
        <v>122</v>
      </c>
      <c r="B81" s="114" t="n">
        <v>16499</v>
      </c>
      <c r="C81" s="52" t="n">
        <v>8339</v>
      </c>
      <c r="D81" s="52" t="n">
        <v>5757</v>
      </c>
      <c r="E81" s="52" t="n">
        <v>1545</v>
      </c>
      <c r="F81" s="52" t="n">
        <v>84</v>
      </c>
      <c r="G81" s="52" t="n">
        <v>348</v>
      </c>
      <c r="H81" s="52" t="n">
        <v>98</v>
      </c>
      <c r="I81" s="52"/>
      <c r="J81" s="52"/>
      <c r="K81" s="52"/>
      <c r="L81" s="52"/>
      <c r="M81" s="52"/>
      <c r="N81" s="52"/>
      <c r="O81" s="52"/>
      <c r="P81" s="52"/>
      <c r="Q81" s="52"/>
      <c r="R81" s="52"/>
      <c r="S81" s="52"/>
      <c r="T81" s="52"/>
      <c r="U81" s="52"/>
      <c r="V81" s="52"/>
      <c r="W81" s="52"/>
      <c r="X81" s="52" t="n">
        <f aca="false">SUM(B81:W81)</f>
        <v>32670</v>
      </c>
    </row>
    <row r="82" customFormat="false" ht="14.65" hidden="false" customHeight="false" outlineLevel="0" collapsed="false">
      <c r="A82" s="110" t="s">
        <v>123</v>
      </c>
      <c r="B82" s="52" t="n">
        <v>8068</v>
      </c>
      <c r="C82" s="52" t="n">
        <v>14290</v>
      </c>
      <c r="D82" s="111" t="n">
        <v>16359</v>
      </c>
      <c r="E82" s="52" t="n">
        <v>2543</v>
      </c>
      <c r="F82" s="52" t="n">
        <v>200</v>
      </c>
      <c r="G82" s="52"/>
      <c r="H82" s="52" t="n">
        <v>229</v>
      </c>
      <c r="I82" s="52"/>
      <c r="J82" s="52"/>
      <c r="K82" s="52"/>
      <c r="L82" s="52"/>
      <c r="M82" s="52"/>
      <c r="N82" s="52"/>
      <c r="O82" s="52"/>
      <c r="P82" s="52"/>
      <c r="Q82" s="52"/>
      <c r="R82" s="52"/>
      <c r="S82" s="52"/>
      <c r="T82" s="52"/>
      <c r="U82" s="52"/>
      <c r="V82" s="52"/>
      <c r="W82" s="52"/>
      <c r="X82" s="52" t="n">
        <f aca="false">SUM(B82:W82)</f>
        <v>41689</v>
      </c>
    </row>
    <row r="83" customFormat="false" ht="14.65" hidden="false" customHeight="false" outlineLevel="0" collapsed="false">
      <c r="A83" s="56" t="s">
        <v>124</v>
      </c>
      <c r="B83" s="114" t="n">
        <v>23297</v>
      </c>
      <c r="C83" s="52" t="n">
        <v>1603</v>
      </c>
      <c r="D83" s="52" t="n">
        <v>2020</v>
      </c>
      <c r="E83" s="52" t="n">
        <v>1440</v>
      </c>
      <c r="F83" s="52"/>
      <c r="G83" s="52" t="n">
        <v>526</v>
      </c>
      <c r="H83" s="52" t="n">
        <v>161</v>
      </c>
      <c r="I83" s="52"/>
      <c r="J83" s="52"/>
      <c r="K83" s="52"/>
      <c r="L83" s="52" t="n">
        <v>51</v>
      </c>
      <c r="M83" s="52"/>
      <c r="N83" s="52"/>
      <c r="O83" s="52"/>
      <c r="P83" s="52"/>
      <c r="Q83" s="52"/>
      <c r="R83" s="52"/>
      <c r="S83" s="52"/>
      <c r="T83" s="52"/>
      <c r="U83" s="52"/>
      <c r="V83" s="52"/>
      <c r="W83" s="52"/>
      <c r="X83" s="52" t="n">
        <f aca="false">SUM(B83:W83)</f>
        <v>29098</v>
      </c>
    </row>
    <row r="84" customFormat="false" ht="14.65" hidden="false" customHeight="false" outlineLevel="0" collapsed="false">
      <c r="A84" s="110" t="s">
        <v>125</v>
      </c>
      <c r="B84" s="52" t="n">
        <v>13392</v>
      </c>
      <c r="C84" s="52" t="n">
        <v>11268</v>
      </c>
      <c r="D84" s="111" t="n">
        <v>14999</v>
      </c>
      <c r="E84" s="52" t="n">
        <v>2845</v>
      </c>
      <c r="F84" s="52" t="n">
        <v>301</v>
      </c>
      <c r="G84" s="52"/>
      <c r="H84" s="52"/>
      <c r="I84" s="52"/>
      <c r="J84" s="52"/>
      <c r="K84" s="52"/>
      <c r="L84" s="52"/>
      <c r="M84" s="52"/>
      <c r="N84" s="52"/>
      <c r="O84" s="52"/>
      <c r="P84" s="52"/>
      <c r="Q84" s="52"/>
      <c r="R84" s="52"/>
      <c r="S84" s="52"/>
      <c r="T84" s="52"/>
      <c r="U84" s="52"/>
      <c r="V84" s="52"/>
      <c r="W84" s="52"/>
      <c r="X84" s="52" t="n">
        <f aca="false">SUM(B84:W84)</f>
        <v>42805</v>
      </c>
    </row>
    <row r="85" customFormat="false" ht="14.65" hidden="false" customHeight="false" outlineLevel="0" collapsed="false">
      <c r="A85" s="110" t="s">
        <v>126</v>
      </c>
      <c r="B85" s="52" t="n">
        <v>17113</v>
      </c>
      <c r="C85" s="52" t="n">
        <v>7242</v>
      </c>
      <c r="D85" s="111" t="n">
        <v>14323</v>
      </c>
      <c r="E85" s="52" t="n">
        <v>1981</v>
      </c>
      <c r="F85" s="52" t="n">
        <v>255</v>
      </c>
      <c r="G85" s="52" t="n">
        <v>407</v>
      </c>
      <c r="H85" s="52" t="n">
        <v>1015</v>
      </c>
      <c r="I85" s="52"/>
      <c r="J85" s="52"/>
      <c r="K85" s="52"/>
      <c r="L85" s="52"/>
      <c r="M85" s="52"/>
      <c r="N85" s="52"/>
      <c r="O85" s="52"/>
      <c r="P85" s="52"/>
      <c r="Q85" s="52"/>
      <c r="R85" s="52"/>
      <c r="S85" s="52"/>
      <c r="T85" s="52"/>
      <c r="U85" s="52"/>
      <c r="V85" s="52"/>
      <c r="W85" s="52"/>
      <c r="X85" s="52" t="n">
        <f aca="false">SUM(B85:W85)</f>
        <v>42336</v>
      </c>
    </row>
    <row r="86" customFormat="false" ht="14.65" hidden="false" customHeight="false" outlineLevel="0" collapsed="false">
      <c r="A86" s="56" t="s">
        <v>127</v>
      </c>
      <c r="B86" s="114" t="n">
        <v>36494</v>
      </c>
      <c r="C86" s="52" t="n">
        <v>3153</v>
      </c>
      <c r="D86" s="52" t="n">
        <v>4303</v>
      </c>
      <c r="E86" s="52"/>
      <c r="F86" s="52" t="n">
        <v>245</v>
      </c>
      <c r="G86" s="52" t="n">
        <v>1060</v>
      </c>
      <c r="H86" s="52" t="n">
        <v>169</v>
      </c>
      <c r="I86" s="52"/>
      <c r="J86" s="52"/>
      <c r="K86" s="52"/>
      <c r="L86" s="52"/>
      <c r="M86" s="52"/>
      <c r="N86" s="52"/>
      <c r="O86" s="52"/>
      <c r="P86" s="52"/>
      <c r="Q86" s="52"/>
      <c r="R86" s="52"/>
      <c r="S86" s="52"/>
      <c r="T86" s="52"/>
      <c r="U86" s="52"/>
      <c r="V86" s="52"/>
      <c r="W86" s="52"/>
      <c r="X86" s="52" t="n">
        <f aca="false">SUM(B86:W86)</f>
        <v>45424</v>
      </c>
    </row>
    <row r="87" customFormat="false" ht="14.65" hidden="false" customHeight="false" outlineLevel="0" collapsed="false">
      <c r="A87" s="56" t="s">
        <v>128</v>
      </c>
      <c r="B87" s="114" t="n">
        <v>8038</v>
      </c>
      <c r="C87" s="52" t="n">
        <v>6433</v>
      </c>
      <c r="D87" s="52" t="n">
        <v>11168</v>
      </c>
      <c r="E87" s="52" t="n">
        <v>2290</v>
      </c>
      <c r="F87" s="52" t="n">
        <v>638</v>
      </c>
      <c r="G87" s="52"/>
      <c r="H87" s="52" t="n">
        <v>333</v>
      </c>
      <c r="I87" s="52"/>
      <c r="J87" s="52"/>
      <c r="K87" s="52"/>
      <c r="L87" s="52"/>
      <c r="M87" s="52"/>
      <c r="N87" s="52"/>
      <c r="O87" s="52"/>
      <c r="P87" s="52"/>
      <c r="Q87" s="52"/>
      <c r="R87" s="52"/>
      <c r="S87" s="52"/>
      <c r="T87" s="52"/>
      <c r="U87" s="52"/>
      <c r="V87" s="52"/>
      <c r="W87" s="52"/>
      <c r="X87" s="52" t="n">
        <f aca="false">SUM(B87:W87)</f>
        <v>28900</v>
      </c>
    </row>
    <row r="88" customFormat="false" ht="14.65" hidden="false" customHeight="false" outlineLevel="0" collapsed="false">
      <c r="A88" s="104" t="s">
        <v>129</v>
      </c>
      <c r="B88" s="52" t="n">
        <v>22336</v>
      </c>
      <c r="C88" s="52" t="n">
        <v>1610</v>
      </c>
      <c r="D88" s="52" t="n">
        <v>1649</v>
      </c>
      <c r="E88" s="52" t="n">
        <v>2164</v>
      </c>
      <c r="F88" s="52"/>
      <c r="G88" s="105" t="n">
        <v>1318</v>
      </c>
      <c r="H88" s="52"/>
      <c r="I88" s="52"/>
      <c r="J88" s="52"/>
      <c r="K88" s="52"/>
      <c r="L88" s="52" t="n">
        <v>78</v>
      </c>
      <c r="M88" s="52"/>
      <c r="N88" s="52"/>
      <c r="O88" s="52"/>
      <c r="P88" s="52"/>
      <c r="Q88" s="52"/>
      <c r="R88" s="52"/>
      <c r="S88" s="52"/>
      <c r="T88" s="52"/>
      <c r="U88" s="52"/>
      <c r="V88" s="52"/>
      <c r="W88" s="52"/>
      <c r="X88" s="52" t="n">
        <f aca="false">SUM(B88:W88)</f>
        <v>29155</v>
      </c>
    </row>
    <row r="89" customFormat="false" ht="14.65" hidden="false" customHeight="false" outlineLevel="0" collapsed="false">
      <c r="A89" s="56" t="s">
        <v>130</v>
      </c>
      <c r="B89" s="114" t="n">
        <v>13055</v>
      </c>
      <c r="C89" s="52" t="n">
        <v>7767</v>
      </c>
      <c r="D89" s="52" t="n">
        <v>6227</v>
      </c>
      <c r="E89" s="52" t="n">
        <v>2291</v>
      </c>
      <c r="F89" s="52" t="n">
        <v>273</v>
      </c>
      <c r="G89" s="52"/>
      <c r="H89" s="52"/>
      <c r="I89" s="52"/>
      <c r="J89" s="52"/>
      <c r="K89" s="52"/>
      <c r="L89" s="52"/>
      <c r="M89" s="52"/>
      <c r="N89" s="52"/>
      <c r="O89" s="52"/>
      <c r="P89" s="52"/>
      <c r="Q89" s="52"/>
      <c r="R89" s="52"/>
      <c r="S89" s="52"/>
      <c r="T89" s="52"/>
      <c r="U89" s="52"/>
      <c r="V89" s="52"/>
      <c r="W89" s="52"/>
      <c r="X89" s="52" t="n">
        <f aca="false">SUM(B89:W89)</f>
        <v>29613</v>
      </c>
    </row>
    <row r="90" customFormat="false" ht="14.65" hidden="false" customHeight="false" outlineLevel="0" collapsed="false">
      <c r="A90" s="56" t="s">
        <v>131</v>
      </c>
      <c r="B90" s="114" t="n">
        <v>15368</v>
      </c>
      <c r="C90" s="52" t="n">
        <v>3993</v>
      </c>
      <c r="D90" s="52" t="n">
        <v>2252</v>
      </c>
      <c r="E90" s="52" t="n">
        <v>4621</v>
      </c>
      <c r="F90" s="52" t="n">
        <v>154</v>
      </c>
      <c r="G90" s="52" t="n">
        <v>615</v>
      </c>
      <c r="H90" s="52" t="n">
        <v>80</v>
      </c>
      <c r="I90" s="52"/>
      <c r="J90" s="52" t="n">
        <v>192</v>
      </c>
      <c r="K90" s="52"/>
      <c r="L90" s="52"/>
      <c r="M90" s="52"/>
      <c r="N90" s="52"/>
      <c r="O90" s="52"/>
      <c r="P90" s="52"/>
      <c r="Q90" s="52"/>
      <c r="R90" s="52"/>
      <c r="S90" s="52"/>
      <c r="T90" s="52"/>
      <c r="U90" s="52"/>
      <c r="V90" s="52"/>
      <c r="W90" s="52"/>
      <c r="X90" s="52" t="n">
        <f aca="false">SUM(B90:W90)</f>
        <v>27275</v>
      </c>
    </row>
    <row r="91" customFormat="false" ht="14.65" hidden="false" customHeight="false" outlineLevel="0" collapsed="false">
      <c r="A91" s="56" t="s">
        <v>132</v>
      </c>
      <c r="B91" s="114" t="n">
        <v>18330</v>
      </c>
      <c r="C91" s="52" t="n">
        <v>8975</v>
      </c>
      <c r="D91" s="52" t="n">
        <v>5860</v>
      </c>
      <c r="E91" s="52" t="n">
        <v>2432</v>
      </c>
      <c r="F91" s="52" t="n">
        <v>309</v>
      </c>
      <c r="G91" s="52"/>
      <c r="H91" s="52"/>
      <c r="I91" s="52"/>
      <c r="J91" s="52" t="n">
        <v>498</v>
      </c>
      <c r="K91" s="52"/>
      <c r="L91" s="52"/>
      <c r="M91" s="52"/>
      <c r="N91" s="52"/>
      <c r="O91" s="52"/>
      <c r="P91" s="52"/>
      <c r="Q91" s="52"/>
      <c r="R91" s="52"/>
      <c r="S91" s="52"/>
      <c r="T91" s="52"/>
      <c r="U91" s="52"/>
      <c r="V91" s="52"/>
      <c r="W91" s="52"/>
      <c r="X91" s="52" t="n">
        <f aca="false">SUM(B91:W91)</f>
        <v>36404</v>
      </c>
    </row>
    <row r="92" customFormat="false" ht="14.65" hidden="false" customHeight="false" outlineLevel="0" collapsed="false">
      <c r="A92" s="112" t="s">
        <v>133</v>
      </c>
      <c r="B92" s="52" t="n">
        <v>6229</v>
      </c>
      <c r="C92" s="113" t="n">
        <v>12021</v>
      </c>
      <c r="D92" s="52" t="n">
        <v>6692</v>
      </c>
      <c r="E92" s="52" t="n">
        <v>2165</v>
      </c>
      <c r="F92" s="52" t="n">
        <v>234</v>
      </c>
      <c r="G92" s="52" t="n">
        <v>332</v>
      </c>
      <c r="H92" s="52"/>
      <c r="I92" s="52"/>
      <c r="J92" s="52"/>
      <c r="K92" s="52"/>
      <c r="L92" s="52" t="n">
        <v>82</v>
      </c>
      <c r="M92" s="52"/>
      <c r="N92" s="52"/>
      <c r="O92" s="52"/>
      <c r="P92" s="52" t="n">
        <v>56</v>
      </c>
      <c r="Q92" s="52"/>
      <c r="R92" s="52"/>
      <c r="S92" s="52"/>
      <c r="T92" s="52"/>
      <c r="U92" s="52"/>
      <c r="V92" s="52"/>
      <c r="W92" s="52"/>
      <c r="X92" s="52" t="n">
        <f aca="false">SUM(B92:W92)</f>
        <v>27811</v>
      </c>
    </row>
    <row r="93" customFormat="false" ht="14.65" hidden="false" customHeight="false" outlineLevel="0" collapsed="false">
      <c r="A93" s="56" t="s">
        <v>134</v>
      </c>
      <c r="B93" s="114" t="n">
        <v>25659</v>
      </c>
      <c r="C93" s="52" t="n">
        <v>2897</v>
      </c>
      <c r="D93" s="52" t="n">
        <v>3026</v>
      </c>
      <c r="E93" s="52" t="n">
        <v>2157</v>
      </c>
      <c r="F93" s="52"/>
      <c r="G93" s="52"/>
      <c r="H93" s="52"/>
      <c r="I93" s="52"/>
      <c r="J93" s="52"/>
      <c r="K93" s="52"/>
      <c r="L93" s="52" t="n">
        <v>131</v>
      </c>
      <c r="M93" s="52"/>
      <c r="N93" s="52"/>
      <c r="O93" s="52"/>
      <c r="P93" s="52"/>
      <c r="Q93" s="52"/>
      <c r="R93" s="52"/>
      <c r="S93" s="52"/>
      <c r="T93" s="52"/>
      <c r="U93" s="52"/>
      <c r="V93" s="52"/>
      <c r="W93" s="52"/>
      <c r="X93" s="52" t="n">
        <f aca="false">SUM(B93:W93)</f>
        <v>33870</v>
      </c>
    </row>
    <row r="94" customFormat="false" ht="14.65" hidden="false" customHeight="false" outlineLevel="0" collapsed="false">
      <c r="A94" s="56" t="s">
        <v>135</v>
      </c>
      <c r="B94" s="114" t="n">
        <v>12779</v>
      </c>
      <c r="C94" s="52" t="n">
        <v>4525</v>
      </c>
      <c r="D94" s="52" t="n">
        <v>11720</v>
      </c>
      <c r="E94" s="52" t="n">
        <v>1209</v>
      </c>
      <c r="F94" s="52" t="n">
        <v>227</v>
      </c>
      <c r="G94" s="52"/>
      <c r="H94" s="52" t="n">
        <v>391</v>
      </c>
      <c r="I94" s="52"/>
      <c r="J94" s="52"/>
      <c r="K94" s="52"/>
      <c r="L94" s="52"/>
      <c r="M94" s="52"/>
      <c r="N94" s="52"/>
      <c r="O94" s="52"/>
      <c r="P94" s="52"/>
      <c r="Q94" s="52"/>
      <c r="R94" s="52"/>
      <c r="S94" s="52"/>
      <c r="T94" s="52"/>
      <c r="U94" s="52"/>
      <c r="V94" s="52"/>
      <c r="W94" s="52"/>
      <c r="X94" s="52" t="n">
        <f aca="false">SUM(B94:W94)</f>
        <v>30851</v>
      </c>
    </row>
    <row r="95" customFormat="false" ht="14.65" hidden="false" customHeight="false" outlineLevel="0" collapsed="false">
      <c r="A95" s="56" t="s">
        <v>136</v>
      </c>
      <c r="B95" s="114" t="n">
        <v>4366</v>
      </c>
      <c r="C95" s="52" t="n">
        <v>11029</v>
      </c>
      <c r="D95" s="52" t="n">
        <v>3152</v>
      </c>
      <c r="E95" s="52" t="n">
        <v>1297</v>
      </c>
      <c r="F95" s="52" t="n">
        <v>207</v>
      </c>
      <c r="G95" s="52"/>
      <c r="H95" s="52"/>
      <c r="I95" s="52"/>
      <c r="J95" s="52"/>
      <c r="K95" s="52"/>
      <c r="L95" s="52"/>
      <c r="M95" s="52"/>
      <c r="N95" s="52"/>
      <c r="O95" s="52"/>
      <c r="P95" s="52"/>
      <c r="Q95" s="52"/>
      <c r="R95" s="52"/>
      <c r="S95" s="52"/>
      <c r="T95" s="52"/>
      <c r="U95" s="52"/>
      <c r="V95" s="52"/>
      <c r="W95" s="52"/>
      <c r="X95" s="52" t="n">
        <f aca="false">SUM(B95:W95)</f>
        <v>20051</v>
      </c>
    </row>
    <row r="96" customFormat="false" ht="14.65" hidden="false" customHeight="false" outlineLevel="0" collapsed="false">
      <c r="A96" s="110" t="s">
        <v>137</v>
      </c>
      <c r="B96" s="52" t="n">
        <v>8721</v>
      </c>
      <c r="C96" s="52" t="n">
        <v>12941</v>
      </c>
      <c r="D96" s="111" t="n">
        <v>13889</v>
      </c>
      <c r="E96" s="52" t="n">
        <v>2490</v>
      </c>
      <c r="F96" s="52" t="n">
        <v>260</v>
      </c>
      <c r="G96" s="52"/>
      <c r="H96" s="52" t="n">
        <v>204</v>
      </c>
      <c r="I96" s="52"/>
      <c r="J96" s="52"/>
      <c r="K96" s="52"/>
      <c r="L96" s="52"/>
      <c r="M96" s="52"/>
      <c r="N96" s="52"/>
      <c r="O96" s="52"/>
      <c r="P96" s="52"/>
      <c r="Q96" s="52"/>
      <c r="R96" s="52"/>
      <c r="S96" s="52"/>
      <c r="T96" s="52"/>
      <c r="U96" s="52"/>
      <c r="V96" s="52"/>
      <c r="W96" s="52"/>
      <c r="X96" s="52" t="n">
        <f aca="false">SUM(B96:W96)</f>
        <v>38505</v>
      </c>
    </row>
    <row r="97" customFormat="false" ht="14.65" hidden="false" customHeight="false" outlineLevel="0" collapsed="false">
      <c r="A97" s="112" t="s">
        <v>138</v>
      </c>
      <c r="B97" s="52" t="n">
        <v>7687</v>
      </c>
      <c r="C97" s="113" t="n">
        <v>11695</v>
      </c>
      <c r="D97" s="52" t="n">
        <v>8036</v>
      </c>
      <c r="E97" s="52" t="n">
        <v>1589</v>
      </c>
      <c r="F97" s="52" t="n">
        <v>403</v>
      </c>
      <c r="G97" s="52" t="n">
        <v>346</v>
      </c>
      <c r="H97" s="52" t="n">
        <v>215</v>
      </c>
      <c r="I97" s="52"/>
      <c r="J97" s="52"/>
      <c r="K97" s="52"/>
      <c r="L97" s="52"/>
      <c r="M97" s="52"/>
      <c r="N97" s="52"/>
      <c r="O97" s="52"/>
      <c r="P97" s="52"/>
      <c r="Q97" s="52"/>
      <c r="R97" s="52"/>
      <c r="S97" s="52"/>
      <c r="T97" s="52"/>
      <c r="U97" s="52"/>
      <c r="V97" s="52"/>
      <c r="W97" s="52"/>
      <c r="X97" s="52" t="n">
        <f aca="false">SUM(B97:W97)</f>
        <v>29971</v>
      </c>
    </row>
    <row r="98" customFormat="false" ht="14.65" hidden="false" customHeight="false" outlineLevel="0" collapsed="false">
      <c r="A98" s="112" t="s">
        <v>139</v>
      </c>
      <c r="B98" s="52" t="n">
        <v>17178</v>
      </c>
      <c r="C98" s="113" t="n">
        <v>11521</v>
      </c>
      <c r="D98" s="52" t="n">
        <v>9197</v>
      </c>
      <c r="E98" s="52" t="n">
        <v>2833</v>
      </c>
      <c r="F98" s="52" t="n">
        <v>236</v>
      </c>
      <c r="G98" s="52" t="n">
        <v>563</v>
      </c>
      <c r="H98" s="52" t="n">
        <v>209</v>
      </c>
      <c r="I98" s="52"/>
      <c r="J98" s="52"/>
      <c r="K98" s="52"/>
      <c r="L98" s="52"/>
      <c r="M98" s="52"/>
      <c r="N98" s="52"/>
      <c r="O98" s="52"/>
      <c r="P98" s="52"/>
      <c r="Q98" s="52"/>
      <c r="R98" s="52"/>
      <c r="S98" s="52"/>
      <c r="T98" s="52"/>
      <c r="U98" s="52"/>
      <c r="V98" s="52"/>
      <c r="W98" s="52"/>
      <c r="X98" s="52" t="n">
        <f aca="false">SUM(B98:W98)</f>
        <v>41737</v>
      </c>
    </row>
    <row r="99" customFormat="false" ht="14.65" hidden="false" customHeight="false" outlineLevel="0" collapsed="false">
      <c r="A99" s="108" t="s">
        <v>140</v>
      </c>
      <c r="B99" s="52" t="n">
        <v>8888</v>
      </c>
      <c r="C99" s="52" t="n">
        <v>12028</v>
      </c>
      <c r="D99" s="52" t="n">
        <v>3186</v>
      </c>
      <c r="E99" s="109" t="n">
        <v>4851</v>
      </c>
      <c r="F99" s="52" t="n">
        <v>327</v>
      </c>
      <c r="G99" s="52"/>
      <c r="H99" s="52"/>
      <c r="I99" s="52"/>
      <c r="J99" s="52" t="n">
        <v>219</v>
      </c>
      <c r="K99" s="52" t="n">
        <v>138</v>
      </c>
      <c r="L99" s="52"/>
      <c r="M99" s="52"/>
      <c r="N99" s="52"/>
      <c r="O99" s="52"/>
      <c r="P99" s="52"/>
      <c r="Q99" s="52"/>
      <c r="R99" s="52"/>
      <c r="S99" s="52"/>
      <c r="T99" s="52"/>
      <c r="U99" s="52"/>
      <c r="V99" s="52"/>
      <c r="W99" s="52"/>
      <c r="X99" s="52" t="n">
        <f aca="false">SUM(B99:W99)</f>
        <v>29637</v>
      </c>
    </row>
    <row r="100" customFormat="false" ht="14.65" hidden="false" customHeight="false" outlineLevel="0" collapsed="false">
      <c r="A100" s="56" t="s">
        <v>141</v>
      </c>
      <c r="B100" s="114" t="n">
        <v>18086</v>
      </c>
      <c r="C100" s="52" t="n">
        <v>8378</v>
      </c>
      <c r="D100" s="52" t="n">
        <v>5794</v>
      </c>
      <c r="E100" s="52" t="n">
        <v>2129</v>
      </c>
      <c r="F100" s="52" t="n">
        <v>245</v>
      </c>
      <c r="G100" s="52"/>
      <c r="H100" s="52"/>
      <c r="I100" s="52"/>
      <c r="J100" s="52"/>
      <c r="K100" s="52"/>
      <c r="L100" s="52"/>
      <c r="M100" s="52"/>
      <c r="N100" s="52" t="n">
        <v>354</v>
      </c>
      <c r="O100" s="52"/>
      <c r="P100" s="52"/>
      <c r="Q100" s="52"/>
      <c r="R100" s="52"/>
      <c r="S100" s="52"/>
      <c r="T100" s="52"/>
      <c r="U100" s="52"/>
      <c r="V100" s="52"/>
      <c r="W100" s="52"/>
      <c r="X100" s="52" t="n">
        <f aca="false">SUM(B100:W100)</f>
        <v>34986</v>
      </c>
    </row>
    <row r="101" customFormat="false" ht="14.65" hidden="false" customHeight="false" outlineLevel="0" collapsed="false">
      <c r="A101" s="56" t="s">
        <v>142</v>
      </c>
      <c r="B101" s="114" t="n">
        <v>36763</v>
      </c>
      <c r="C101" s="52" t="n">
        <v>1557</v>
      </c>
      <c r="D101" s="52" t="n">
        <v>2161</v>
      </c>
      <c r="E101" s="52" t="n">
        <v>794</v>
      </c>
      <c r="F101" s="52" t="n">
        <v>96</v>
      </c>
      <c r="G101" s="52" t="n">
        <v>607</v>
      </c>
      <c r="H101" s="52" t="n">
        <v>146</v>
      </c>
      <c r="I101" s="52"/>
      <c r="J101" s="52"/>
      <c r="K101" s="52"/>
      <c r="L101" s="52"/>
      <c r="M101" s="52"/>
      <c r="N101" s="52"/>
      <c r="O101" s="52"/>
      <c r="P101" s="52"/>
      <c r="Q101" s="52"/>
      <c r="R101" s="52"/>
      <c r="S101" s="52"/>
      <c r="T101" s="52"/>
      <c r="U101" s="52"/>
      <c r="V101" s="52"/>
      <c r="W101" s="52"/>
      <c r="X101" s="52" t="n">
        <f aca="false">SUM(B101:W101)</f>
        <v>42124</v>
      </c>
    </row>
    <row r="102" customFormat="false" ht="14.65" hidden="false" customHeight="false" outlineLevel="0" collapsed="false">
      <c r="A102" s="56" t="s">
        <v>143</v>
      </c>
      <c r="B102" s="114" t="n">
        <v>17816</v>
      </c>
      <c r="C102" s="52" t="n">
        <v>10764</v>
      </c>
      <c r="D102" s="52" t="n">
        <v>2239</v>
      </c>
      <c r="E102" s="52" t="n">
        <v>1018</v>
      </c>
      <c r="F102" s="52" t="n">
        <v>218</v>
      </c>
      <c r="G102" s="52"/>
      <c r="H102" s="52"/>
      <c r="I102" s="52"/>
      <c r="J102" s="52"/>
      <c r="K102" s="52"/>
      <c r="L102" s="52"/>
      <c r="M102" s="52"/>
      <c r="N102" s="52" t="n">
        <v>237</v>
      </c>
      <c r="O102" s="52"/>
      <c r="P102" s="52"/>
      <c r="Q102" s="52"/>
      <c r="R102" s="52"/>
      <c r="S102" s="52"/>
      <c r="T102" s="52"/>
      <c r="U102" s="52"/>
      <c r="V102" s="52"/>
      <c r="W102" s="52"/>
      <c r="X102" s="52" t="n">
        <f aca="false">SUM(B102:W102)</f>
        <v>32292</v>
      </c>
    </row>
    <row r="103" customFormat="false" ht="14.65" hidden="false" customHeight="false" outlineLevel="0" collapsed="false">
      <c r="A103" s="108" t="s">
        <v>144</v>
      </c>
      <c r="B103" s="52" t="n">
        <v>11114</v>
      </c>
      <c r="C103" s="52" t="n">
        <v>12712</v>
      </c>
      <c r="D103" s="52" t="n">
        <v>5252</v>
      </c>
      <c r="E103" s="109" t="n">
        <v>6930</v>
      </c>
      <c r="F103" s="52" t="n">
        <v>321</v>
      </c>
      <c r="G103" s="52" t="n">
        <v>488</v>
      </c>
      <c r="H103" s="52"/>
      <c r="I103" s="52"/>
      <c r="J103" s="52"/>
      <c r="K103" s="52" t="n">
        <v>200</v>
      </c>
      <c r="L103" s="52" t="n">
        <v>78</v>
      </c>
      <c r="M103" s="52"/>
      <c r="N103" s="52"/>
      <c r="O103" s="52"/>
      <c r="P103" s="52"/>
      <c r="Q103" s="52"/>
      <c r="R103" s="52"/>
      <c r="S103" s="52"/>
      <c r="T103" s="52"/>
      <c r="U103" s="52"/>
      <c r="V103" s="52"/>
      <c r="W103" s="52"/>
      <c r="X103" s="52" t="n">
        <f aca="false">SUM(B103:W103)</f>
        <v>37095</v>
      </c>
    </row>
    <row r="104" customFormat="false" ht="14.65" hidden="false" customHeight="false" outlineLevel="0" collapsed="false">
      <c r="A104" s="110" t="s">
        <v>145</v>
      </c>
      <c r="B104" s="52" t="n">
        <v>6911</v>
      </c>
      <c r="C104" s="52" t="n">
        <v>15480</v>
      </c>
      <c r="D104" s="111" t="n">
        <v>14667</v>
      </c>
      <c r="E104" s="52" t="n">
        <v>2548</v>
      </c>
      <c r="F104" s="52" t="n">
        <v>362</v>
      </c>
      <c r="G104" s="52"/>
      <c r="H104" s="52"/>
      <c r="I104" s="52"/>
      <c r="J104" s="52"/>
      <c r="K104" s="52"/>
      <c r="L104" s="52"/>
      <c r="M104" s="52"/>
      <c r="N104" s="52"/>
      <c r="O104" s="52"/>
      <c r="P104" s="52"/>
      <c r="Q104" s="52"/>
      <c r="R104" s="52"/>
      <c r="S104" s="52"/>
      <c r="T104" s="52"/>
      <c r="U104" s="52"/>
      <c r="V104" s="52"/>
      <c r="W104" s="52"/>
      <c r="X104" s="52" t="n">
        <f aca="false">SUM(B104:W104)</f>
        <v>39968</v>
      </c>
    </row>
    <row r="105" customFormat="false" ht="14.65" hidden="false" customHeight="false" outlineLevel="0" collapsed="false">
      <c r="A105" s="56" t="s">
        <v>146</v>
      </c>
      <c r="B105" s="114" t="n">
        <v>10644</v>
      </c>
      <c r="C105" s="52" t="n">
        <v>9034</v>
      </c>
      <c r="D105" s="52" t="n">
        <v>4839</v>
      </c>
      <c r="E105" s="52" t="n">
        <v>3239</v>
      </c>
      <c r="F105" s="52" t="n">
        <v>269</v>
      </c>
      <c r="G105" s="52"/>
      <c r="H105" s="52"/>
      <c r="I105" s="52"/>
      <c r="J105" s="52"/>
      <c r="K105" s="52"/>
      <c r="L105" s="52"/>
      <c r="M105" s="52"/>
      <c r="N105" s="52"/>
      <c r="O105" s="52"/>
      <c r="P105" s="52"/>
      <c r="Q105" s="52"/>
      <c r="R105" s="52"/>
      <c r="S105" s="52"/>
      <c r="T105" s="52"/>
      <c r="U105" s="52"/>
      <c r="V105" s="52"/>
      <c r="W105" s="52"/>
      <c r="X105" s="52" t="n">
        <f aca="false">SUM(B105:W105)</f>
        <v>28025</v>
      </c>
    </row>
    <row r="106" customFormat="false" ht="14.65" hidden="false" customHeight="false" outlineLevel="0" collapsed="false">
      <c r="A106" s="112" t="s">
        <v>147</v>
      </c>
      <c r="B106" s="52" t="n">
        <v>14899</v>
      </c>
      <c r="C106" s="113" t="n">
        <v>12725</v>
      </c>
      <c r="D106" s="52" t="n">
        <v>6607</v>
      </c>
      <c r="E106" s="52" t="n">
        <v>3136</v>
      </c>
      <c r="F106" s="52" t="n">
        <v>265</v>
      </c>
      <c r="G106" s="52" t="n">
        <v>478</v>
      </c>
      <c r="H106" s="52" t="n">
        <v>181</v>
      </c>
      <c r="I106" s="52"/>
      <c r="J106" s="52"/>
      <c r="K106" s="52" t="n">
        <v>292</v>
      </c>
      <c r="L106" s="52"/>
      <c r="M106" s="52"/>
      <c r="N106" s="52"/>
      <c r="O106" s="52"/>
      <c r="P106" s="52"/>
      <c r="Q106" s="52" t="n">
        <v>82</v>
      </c>
      <c r="R106" s="52"/>
      <c r="S106" s="52"/>
      <c r="T106" s="52"/>
      <c r="U106" s="52"/>
      <c r="V106" s="52"/>
      <c r="W106" s="52"/>
      <c r="X106" s="52" t="n">
        <f aca="false">SUM(B106:W106)</f>
        <v>38665</v>
      </c>
    </row>
    <row r="107" customFormat="false" ht="14.65" hidden="false" customHeight="false" outlineLevel="0" collapsed="false">
      <c r="A107" s="56" t="s">
        <v>148</v>
      </c>
      <c r="B107" s="114" t="n">
        <v>19795</v>
      </c>
      <c r="C107" s="52" t="n">
        <v>8255</v>
      </c>
      <c r="D107" s="52" t="n">
        <v>4218</v>
      </c>
      <c r="E107" s="52" t="n">
        <v>4029</v>
      </c>
      <c r="F107" s="52" t="n">
        <v>225</v>
      </c>
      <c r="G107" s="52" t="n">
        <v>700</v>
      </c>
      <c r="H107" s="52"/>
      <c r="I107" s="52"/>
      <c r="J107" s="52" t="n">
        <v>293</v>
      </c>
      <c r="K107" s="52" t="n">
        <v>174</v>
      </c>
      <c r="L107" s="52"/>
      <c r="M107" s="52"/>
      <c r="N107" s="52"/>
      <c r="O107" s="52"/>
      <c r="P107" s="52"/>
      <c r="Q107" s="52"/>
      <c r="R107" s="52"/>
      <c r="S107" s="52"/>
      <c r="T107" s="52"/>
      <c r="U107" s="52"/>
      <c r="V107" s="52"/>
      <c r="W107" s="52"/>
      <c r="X107" s="52" t="n">
        <f aca="false">SUM(B107:W107)</f>
        <v>37689</v>
      </c>
    </row>
    <row r="108" customFormat="false" ht="14.65" hidden="false" customHeight="false" outlineLevel="0" collapsed="false">
      <c r="A108" s="110" t="s">
        <v>149</v>
      </c>
      <c r="B108" s="52" t="n">
        <v>11701</v>
      </c>
      <c r="C108" s="52" t="n">
        <v>12023</v>
      </c>
      <c r="D108" s="111" t="n">
        <v>13245</v>
      </c>
      <c r="E108" s="52" t="n">
        <v>2806</v>
      </c>
      <c r="F108" s="52" t="n">
        <v>374</v>
      </c>
      <c r="G108" s="52"/>
      <c r="H108" s="52" t="n">
        <v>304</v>
      </c>
      <c r="I108" s="52"/>
      <c r="J108" s="52"/>
      <c r="K108" s="52"/>
      <c r="L108" s="52"/>
      <c r="M108" s="52"/>
      <c r="N108" s="52"/>
      <c r="O108" s="52"/>
      <c r="P108" s="52"/>
      <c r="Q108" s="52"/>
      <c r="R108" s="52"/>
      <c r="S108" s="52"/>
      <c r="T108" s="52"/>
      <c r="U108" s="52"/>
      <c r="V108" s="52"/>
      <c r="W108" s="52"/>
      <c r="X108" s="52" t="n">
        <f aca="false">SUM(B108:W108)</f>
        <v>40453</v>
      </c>
    </row>
    <row r="109" customFormat="false" ht="14.65" hidden="false" customHeight="false" outlineLevel="0" collapsed="false">
      <c r="A109" s="112" t="s">
        <v>150</v>
      </c>
      <c r="B109" s="52" t="n">
        <v>11845</v>
      </c>
      <c r="C109" s="113" t="n">
        <v>13486</v>
      </c>
      <c r="D109" s="52" t="n">
        <v>12923</v>
      </c>
      <c r="E109" s="52" t="n">
        <v>2693</v>
      </c>
      <c r="F109" s="52" t="n">
        <v>386</v>
      </c>
      <c r="G109" s="52"/>
      <c r="H109" s="52" t="n">
        <v>243</v>
      </c>
      <c r="I109" s="52"/>
      <c r="J109" s="52"/>
      <c r="K109" s="52"/>
      <c r="L109" s="52"/>
      <c r="M109" s="52"/>
      <c r="N109" s="52"/>
      <c r="O109" s="52"/>
      <c r="P109" s="52"/>
      <c r="Q109" s="52"/>
      <c r="R109" s="52"/>
      <c r="S109" s="52"/>
      <c r="T109" s="52"/>
      <c r="U109" s="52"/>
      <c r="V109" s="52"/>
      <c r="W109" s="52"/>
      <c r="X109" s="52" t="n">
        <f aca="false">SUM(B109:W109)</f>
        <v>41576</v>
      </c>
    </row>
    <row r="110" customFormat="false" ht="14.65" hidden="false" customHeight="false" outlineLevel="0" collapsed="false">
      <c r="A110" s="112" t="s">
        <v>151</v>
      </c>
      <c r="B110" s="52" t="n">
        <v>7400</v>
      </c>
      <c r="C110" s="113" t="n">
        <v>13647</v>
      </c>
      <c r="D110" s="52" t="n">
        <v>11685</v>
      </c>
      <c r="E110" s="52" t="n">
        <v>3991</v>
      </c>
      <c r="F110" s="52" t="n">
        <v>200</v>
      </c>
      <c r="G110" s="52"/>
      <c r="H110" s="52" t="n">
        <v>151</v>
      </c>
      <c r="I110" s="52"/>
      <c r="J110" s="52"/>
      <c r="K110" s="52"/>
      <c r="L110" s="52"/>
      <c r="M110" s="52"/>
      <c r="N110" s="52"/>
      <c r="O110" s="52"/>
      <c r="P110" s="52"/>
      <c r="Q110" s="52"/>
      <c r="R110" s="52"/>
      <c r="S110" s="52"/>
      <c r="T110" s="52"/>
      <c r="U110" s="52"/>
      <c r="V110" s="52"/>
      <c r="W110" s="52"/>
      <c r="X110" s="52" t="n">
        <f aca="false">SUM(B110:W110)</f>
        <v>37074</v>
      </c>
    </row>
    <row r="111" customFormat="false" ht="14.65" hidden="false" customHeight="false" outlineLevel="0" collapsed="false">
      <c r="A111" s="56" t="s">
        <v>152</v>
      </c>
      <c r="B111" s="114" t="n">
        <v>31454</v>
      </c>
      <c r="C111" s="52" t="n">
        <v>3106</v>
      </c>
      <c r="D111" s="52"/>
      <c r="E111" s="52" t="n">
        <v>2100</v>
      </c>
      <c r="F111" s="52" t="n">
        <v>236</v>
      </c>
      <c r="G111" s="52" t="n">
        <v>796</v>
      </c>
      <c r="H111" s="52" t="n">
        <v>420</v>
      </c>
      <c r="I111" s="52"/>
      <c r="J111" s="52"/>
      <c r="K111" s="52"/>
      <c r="L111" s="52" t="n">
        <v>115</v>
      </c>
      <c r="M111" s="52"/>
      <c r="N111" s="52"/>
      <c r="O111" s="52"/>
      <c r="P111" s="52"/>
      <c r="Q111" s="52"/>
      <c r="R111" s="52"/>
      <c r="S111" s="52"/>
      <c r="T111" s="52"/>
      <c r="U111" s="52"/>
      <c r="V111" s="52"/>
      <c r="W111" s="52"/>
      <c r="X111" s="52" t="n">
        <f aca="false">SUM(B111:W111)</f>
        <v>38227</v>
      </c>
    </row>
    <row r="112" customFormat="false" ht="14.65" hidden="false" customHeight="false" outlineLevel="0" collapsed="false">
      <c r="A112" s="56" t="s">
        <v>153</v>
      </c>
      <c r="B112" s="114" t="n">
        <v>8244</v>
      </c>
      <c r="C112" s="52" t="n">
        <v>7591</v>
      </c>
      <c r="D112" s="52" t="n">
        <v>6982</v>
      </c>
      <c r="E112" s="52" t="n">
        <v>1304</v>
      </c>
      <c r="F112" s="52" t="n">
        <v>152</v>
      </c>
      <c r="G112" s="52"/>
      <c r="H112" s="52" t="n">
        <v>268</v>
      </c>
      <c r="I112" s="52"/>
      <c r="J112" s="52"/>
      <c r="K112" s="52"/>
      <c r="L112" s="52"/>
      <c r="M112" s="52"/>
      <c r="N112" s="52"/>
      <c r="O112" s="52"/>
      <c r="P112" s="52"/>
      <c r="Q112" s="52"/>
      <c r="R112" s="52"/>
      <c r="S112" s="52"/>
      <c r="T112" s="52"/>
      <c r="U112" s="52"/>
      <c r="V112" s="52"/>
      <c r="W112" s="52"/>
      <c r="X112" s="52" t="n">
        <f aca="false">SUM(B112:W112)</f>
        <v>24541</v>
      </c>
    </row>
    <row r="113" customFormat="false" ht="14.65" hidden="false" customHeight="false" outlineLevel="0" collapsed="false">
      <c r="A113" s="108" t="s">
        <v>154</v>
      </c>
      <c r="B113" s="52" t="n">
        <v>8346</v>
      </c>
      <c r="C113" s="52" t="n">
        <v>7612</v>
      </c>
      <c r="D113" s="52" t="n">
        <v>2364</v>
      </c>
      <c r="E113" s="109" t="n">
        <v>8437</v>
      </c>
      <c r="F113" s="52" t="n">
        <v>210</v>
      </c>
      <c r="G113" s="52" t="n">
        <v>393</v>
      </c>
      <c r="H113" s="52"/>
      <c r="I113" s="52"/>
      <c r="J113" s="52"/>
      <c r="K113" s="52" t="n">
        <v>164</v>
      </c>
      <c r="L113" s="52" t="n">
        <v>47</v>
      </c>
      <c r="M113" s="52"/>
      <c r="N113" s="52"/>
      <c r="O113" s="52"/>
      <c r="P113" s="52"/>
      <c r="Q113" s="52"/>
      <c r="R113" s="52"/>
      <c r="S113" s="52"/>
      <c r="T113" s="52"/>
      <c r="U113" s="52"/>
      <c r="V113" s="52"/>
      <c r="W113" s="52"/>
      <c r="X113" s="52" t="n">
        <f aca="false">SUM(B113:W113)</f>
        <v>27573</v>
      </c>
    </row>
    <row r="114" customFormat="false" ht="14.65" hidden="false" customHeight="false" outlineLevel="0" collapsed="false">
      <c r="A114" s="56" t="s">
        <v>155</v>
      </c>
      <c r="B114" s="114" t="n">
        <v>16520</v>
      </c>
      <c r="C114" s="52" t="n">
        <v>10681</v>
      </c>
      <c r="D114" s="52" t="n">
        <v>9413</v>
      </c>
      <c r="E114" s="52" t="n">
        <v>2262</v>
      </c>
      <c r="F114" s="52" t="n">
        <v>269</v>
      </c>
      <c r="G114" s="52"/>
      <c r="H114" s="52"/>
      <c r="I114" s="52"/>
      <c r="J114" s="52"/>
      <c r="K114" s="52"/>
      <c r="L114" s="52"/>
      <c r="M114" s="52"/>
      <c r="N114" s="52"/>
      <c r="O114" s="52"/>
      <c r="P114" s="52"/>
      <c r="Q114" s="52"/>
      <c r="R114" s="52"/>
      <c r="S114" s="52"/>
      <c r="T114" s="52"/>
      <c r="U114" s="52"/>
      <c r="V114" s="52"/>
      <c r="W114" s="52"/>
      <c r="X114" s="52" t="n">
        <f aca="false">SUM(B114:W114)</f>
        <v>39145</v>
      </c>
    </row>
    <row r="115" customFormat="false" ht="14.65" hidden="false" customHeight="false" outlineLevel="0" collapsed="false">
      <c r="A115" s="56" t="s">
        <v>156</v>
      </c>
      <c r="B115" s="114" t="n">
        <v>7301</v>
      </c>
      <c r="C115" s="52" t="n">
        <v>10096</v>
      </c>
      <c r="D115" s="52" t="n">
        <v>9147</v>
      </c>
      <c r="E115" s="52" t="n">
        <v>1650</v>
      </c>
      <c r="F115" s="52" t="n">
        <v>271</v>
      </c>
      <c r="G115" s="52"/>
      <c r="H115" s="52" t="n">
        <v>213</v>
      </c>
      <c r="I115" s="52"/>
      <c r="J115" s="52"/>
      <c r="K115" s="52"/>
      <c r="L115" s="52" t="n">
        <v>116</v>
      </c>
      <c r="M115" s="52"/>
      <c r="N115" s="52"/>
      <c r="O115" s="52"/>
      <c r="P115" s="52"/>
      <c r="Q115" s="52"/>
      <c r="R115" s="52"/>
      <c r="S115" s="52"/>
      <c r="T115" s="52"/>
      <c r="U115" s="52"/>
      <c r="V115" s="52"/>
      <c r="W115" s="52"/>
      <c r="X115" s="52" t="n">
        <f aca="false">SUM(B115:W115)</f>
        <v>28794</v>
      </c>
    </row>
    <row r="116" customFormat="false" ht="14.65" hidden="false" customHeight="false" outlineLevel="0" collapsed="false">
      <c r="A116" s="56" t="s">
        <v>157</v>
      </c>
      <c r="B116" s="114" t="n">
        <v>12380</v>
      </c>
      <c r="C116" s="52" t="n">
        <v>10525</v>
      </c>
      <c r="D116" s="52" t="n">
        <v>5672</v>
      </c>
      <c r="E116" s="52" t="n">
        <v>4393</v>
      </c>
      <c r="F116" s="52" t="n">
        <v>321</v>
      </c>
      <c r="G116" s="52" t="n">
        <v>328</v>
      </c>
      <c r="H116" s="52" t="n">
        <v>181</v>
      </c>
      <c r="I116" s="52" t="n">
        <v>48</v>
      </c>
      <c r="J116" s="52"/>
      <c r="K116" s="52" t="n">
        <v>130</v>
      </c>
      <c r="L116" s="52"/>
      <c r="M116" s="52"/>
      <c r="N116" s="52"/>
      <c r="O116" s="52"/>
      <c r="P116" s="52"/>
      <c r="Q116" s="52"/>
      <c r="R116" s="52"/>
      <c r="S116" s="52"/>
      <c r="T116" s="52"/>
      <c r="U116" s="52"/>
      <c r="V116" s="52"/>
      <c r="W116" s="52"/>
      <c r="X116" s="52" t="n">
        <f aca="false">SUM(B116:W116)</f>
        <v>33978</v>
      </c>
    </row>
    <row r="117" customFormat="false" ht="14.65" hidden="false" customHeight="false" outlineLevel="0" collapsed="false">
      <c r="A117" s="56" t="s">
        <v>158</v>
      </c>
      <c r="B117" s="114" t="n">
        <v>18925</v>
      </c>
      <c r="C117" s="52" t="n">
        <v>11002</v>
      </c>
      <c r="D117" s="52"/>
      <c r="E117" s="52" t="n">
        <v>3425</v>
      </c>
      <c r="F117" s="52" t="n">
        <v>478</v>
      </c>
      <c r="G117" s="52"/>
      <c r="H117" s="52"/>
      <c r="I117" s="52"/>
      <c r="J117" s="52"/>
      <c r="K117" s="52"/>
      <c r="L117" s="52"/>
      <c r="M117" s="52" t="n">
        <v>961</v>
      </c>
      <c r="N117" s="52"/>
      <c r="O117" s="52"/>
      <c r="P117" s="52"/>
      <c r="Q117" s="52"/>
      <c r="R117" s="52"/>
      <c r="S117" s="52"/>
      <c r="T117" s="52"/>
      <c r="U117" s="52"/>
      <c r="V117" s="52"/>
      <c r="W117" s="52"/>
      <c r="X117" s="52" t="n">
        <f aca="false">SUM(B117:W117)</f>
        <v>34791</v>
      </c>
    </row>
    <row r="118" customFormat="false" ht="14.65" hidden="false" customHeight="false" outlineLevel="0" collapsed="false">
      <c r="A118" s="112" t="s">
        <v>159</v>
      </c>
      <c r="B118" s="52" t="n">
        <v>10776</v>
      </c>
      <c r="C118" s="113" t="n">
        <v>12148</v>
      </c>
      <c r="D118" s="52" t="n">
        <v>8704</v>
      </c>
      <c r="E118" s="52" t="n">
        <v>3994</v>
      </c>
      <c r="F118" s="52" t="n">
        <v>320</v>
      </c>
      <c r="G118" s="52"/>
      <c r="H118" s="52"/>
      <c r="I118" s="52"/>
      <c r="J118" s="52"/>
      <c r="K118" s="52"/>
      <c r="L118" s="52"/>
      <c r="M118" s="52"/>
      <c r="N118" s="52"/>
      <c r="O118" s="52"/>
      <c r="P118" s="52"/>
      <c r="Q118" s="52"/>
      <c r="R118" s="52"/>
      <c r="S118" s="52"/>
      <c r="T118" s="52"/>
      <c r="U118" s="52"/>
      <c r="V118" s="52"/>
      <c r="W118" s="52"/>
      <c r="X118" s="52" t="n">
        <f aca="false">SUM(B118:W118)</f>
        <v>35942</v>
      </c>
    </row>
    <row r="119" customFormat="false" ht="14.65" hidden="false" customHeight="false" outlineLevel="0" collapsed="false">
      <c r="A119" s="106" t="s">
        <v>160</v>
      </c>
      <c r="B119" s="52" t="n">
        <v>10925</v>
      </c>
      <c r="C119" s="52" t="n">
        <v>11376</v>
      </c>
      <c r="D119" s="52" t="n">
        <v>5865</v>
      </c>
      <c r="E119" s="52" t="n">
        <v>5495</v>
      </c>
      <c r="F119" s="107" t="n">
        <v>1513</v>
      </c>
      <c r="G119" s="52"/>
      <c r="H119" s="52" t="n">
        <v>198</v>
      </c>
      <c r="I119" s="52"/>
      <c r="J119" s="52" t="n">
        <v>385</v>
      </c>
      <c r="K119" s="52"/>
      <c r="L119" s="52"/>
      <c r="M119" s="52"/>
      <c r="N119" s="52" t="n">
        <v>127</v>
      </c>
      <c r="O119" s="52"/>
      <c r="P119" s="52" t="n">
        <v>49</v>
      </c>
      <c r="Q119" s="52"/>
      <c r="R119" s="52"/>
      <c r="S119" s="52"/>
      <c r="T119" s="52"/>
      <c r="U119" s="52"/>
      <c r="V119" s="52"/>
      <c r="W119" s="52"/>
      <c r="X119" s="52" t="n">
        <f aca="false">SUM(B119:W119)</f>
        <v>35933</v>
      </c>
    </row>
    <row r="120" customFormat="false" ht="14.65" hidden="false" customHeight="false" outlineLevel="0" collapsed="false">
      <c r="A120" s="110" t="s">
        <v>161</v>
      </c>
      <c r="B120" s="52" t="n">
        <v>8780</v>
      </c>
      <c r="C120" s="52" t="n">
        <v>14450</v>
      </c>
      <c r="D120" s="111" t="n">
        <v>13707</v>
      </c>
      <c r="E120" s="52" t="n">
        <v>2543</v>
      </c>
      <c r="F120" s="52" t="n">
        <v>411</v>
      </c>
      <c r="G120" s="52"/>
      <c r="H120" s="52"/>
      <c r="I120" s="52"/>
      <c r="J120" s="52"/>
      <c r="K120" s="52"/>
      <c r="L120" s="52"/>
      <c r="M120" s="52"/>
      <c r="N120" s="52"/>
      <c r="O120" s="52"/>
      <c r="P120" s="52"/>
      <c r="Q120" s="52"/>
      <c r="R120" s="52"/>
      <c r="S120" s="52"/>
      <c r="T120" s="52"/>
      <c r="U120" s="52"/>
      <c r="V120" s="52"/>
      <c r="W120" s="52"/>
      <c r="X120" s="52" t="n">
        <f aca="false">SUM(B120:W120)</f>
        <v>39891</v>
      </c>
    </row>
    <row r="121" customFormat="false" ht="14.65" hidden="false" customHeight="false" outlineLevel="0" collapsed="false">
      <c r="A121" s="56" t="s">
        <v>162</v>
      </c>
      <c r="B121" s="114" t="n">
        <v>11658</v>
      </c>
      <c r="C121" s="52" t="n">
        <v>8452</v>
      </c>
      <c r="D121" s="52" t="n">
        <v>6634</v>
      </c>
      <c r="E121" s="52" t="n">
        <v>2531</v>
      </c>
      <c r="F121" s="52" t="n">
        <v>238</v>
      </c>
      <c r="G121" s="52"/>
      <c r="H121" s="52" t="n">
        <v>260</v>
      </c>
      <c r="I121" s="52"/>
      <c r="J121" s="52"/>
      <c r="K121" s="52"/>
      <c r="L121" s="52"/>
      <c r="M121" s="52"/>
      <c r="N121" s="52"/>
      <c r="O121" s="52"/>
      <c r="P121" s="52"/>
      <c r="Q121" s="52"/>
      <c r="R121" s="52"/>
      <c r="S121" s="52"/>
      <c r="T121" s="52"/>
      <c r="U121" s="52"/>
      <c r="V121" s="52"/>
      <c r="W121" s="52"/>
      <c r="X121" s="52" t="n">
        <f aca="false">SUM(B121:W121)</f>
        <v>29773</v>
      </c>
    </row>
    <row r="122" customFormat="false" ht="14.65" hidden="false" customHeight="false" outlineLevel="0" collapsed="false">
      <c r="A122" s="56" t="s">
        <v>163</v>
      </c>
      <c r="B122" s="114" t="n">
        <v>4615</v>
      </c>
      <c r="C122" s="52" t="n">
        <v>3599</v>
      </c>
      <c r="D122" s="52" t="n">
        <v>1800</v>
      </c>
      <c r="E122" s="52" t="n">
        <v>512</v>
      </c>
      <c r="F122" s="52" t="n">
        <v>235</v>
      </c>
      <c r="G122" s="52"/>
      <c r="H122" s="52"/>
      <c r="I122" s="52"/>
      <c r="J122" s="52" t="n">
        <v>140</v>
      </c>
      <c r="K122" s="52"/>
      <c r="L122" s="52"/>
      <c r="M122" s="52"/>
      <c r="N122" s="52"/>
      <c r="O122" s="52"/>
      <c r="P122" s="52"/>
      <c r="Q122" s="52"/>
      <c r="R122" s="52"/>
      <c r="S122" s="52"/>
      <c r="T122" s="52"/>
      <c r="U122" s="52"/>
      <c r="V122" s="52"/>
      <c r="W122" s="52"/>
      <c r="X122" s="52" t="n">
        <f aca="false">SUM(B122:W122)</f>
        <v>10901</v>
      </c>
    </row>
    <row r="123" customFormat="false" ht="14.65" hidden="false" customHeight="false" outlineLevel="0" collapsed="false">
      <c r="A123" s="112" t="s">
        <v>164</v>
      </c>
      <c r="B123" s="52" t="n">
        <v>11807</v>
      </c>
      <c r="C123" s="113" t="n">
        <v>11983</v>
      </c>
      <c r="D123" s="52" t="n">
        <v>9164</v>
      </c>
      <c r="E123" s="52" t="n">
        <v>2644</v>
      </c>
      <c r="F123" s="52" t="n">
        <v>280</v>
      </c>
      <c r="G123" s="52"/>
      <c r="H123" s="52"/>
      <c r="I123" s="52"/>
      <c r="J123" s="52"/>
      <c r="K123" s="52" t="n">
        <v>371</v>
      </c>
      <c r="L123" s="52"/>
      <c r="M123" s="52"/>
      <c r="N123" s="52"/>
      <c r="O123" s="52"/>
      <c r="P123" s="52"/>
      <c r="Q123" s="52"/>
      <c r="R123" s="52"/>
      <c r="S123" s="52"/>
      <c r="T123" s="52"/>
      <c r="U123" s="52"/>
      <c r="V123" s="52"/>
      <c r="W123" s="52"/>
      <c r="X123" s="52" t="n">
        <f aca="false">SUM(B123:W123)</f>
        <v>36249</v>
      </c>
    </row>
    <row r="124" customFormat="false" ht="14.65" hidden="false" customHeight="false" outlineLevel="0" collapsed="false">
      <c r="A124" s="110" t="s">
        <v>165</v>
      </c>
      <c r="B124" s="52" t="n">
        <v>18398</v>
      </c>
      <c r="C124" s="52" t="n">
        <v>6337</v>
      </c>
      <c r="D124" s="111" t="n">
        <v>14535</v>
      </c>
      <c r="E124" s="52" t="n">
        <v>1920</v>
      </c>
      <c r="F124" s="52" t="n">
        <v>400</v>
      </c>
      <c r="G124" s="52"/>
      <c r="H124" s="52" t="n">
        <v>564</v>
      </c>
      <c r="I124" s="52"/>
      <c r="J124" s="52"/>
      <c r="K124" s="52"/>
      <c r="L124" s="52"/>
      <c r="M124" s="52"/>
      <c r="N124" s="52"/>
      <c r="O124" s="52"/>
      <c r="P124" s="52"/>
      <c r="Q124" s="52"/>
      <c r="R124" s="52"/>
      <c r="S124" s="52"/>
      <c r="T124" s="52"/>
      <c r="U124" s="52"/>
      <c r="V124" s="52"/>
      <c r="W124" s="52"/>
      <c r="X124" s="52" t="n">
        <f aca="false">SUM(B124:W124)</f>
        <v>42154</v>
      </c>
    </row>
    <row r="125" customFormat="false" ht="14.65" hidden="false" customHeight="false" outlineLevel="0" collapsed="false">
      <c r="A125" s="56" t="s">
        <v>166</v>
      </c>
      <c r="B125" s="114" t="n">
        <v>27750</v>
      </c>
      <c r="C125" s="52" t="n">
        <v>7238</v>
      </c>
      <c r="D125" s="52" t="n">
        <v>7084</v>
      </c>
      <c r="E125" s="52" t="n">
        <v>2101</v>
      </c>
      <c r="F125" s="52" t="n">
        <v>115</v>
      </c>
      <c r="G125" s="52" t="n">
        <v>584</v>
      </c>
      <c r="H125" s="52" t="n">
        <v>196</v>
      </c>
      <c r="I125" s="52"/>
      <c r="J125" s="52"/>
      <c r="K125" s="52"/>
      <c r="L125" s="52"/>
      <c r="M125" s="52" t="n">
        <v>190</v>
      </c>
      <c r="N125" s="52"/>
      <c r="O125" s="52" t="n">
        <v>90</v>
      </c>
      <c r="P125" s="52"/>
      <c r="Q125" s="52"/>
      <c r="R125" s="52"/>
      <c r="S125" s="52"/>
      <c r="T125" s="52"/>
      <c r="U125" s="52"/>
      <c r="V125" s="52"/>
      <c r="W125" s="52"/>
      <c r="X125" s="52" t="n">
        <f aca="false">SUM(B125:W125)</f>
        <v>45348</v>
      </c>
    </row>
    <row r="126" customFormat="false" ht="14.65" hidden="false" customHeight="false" outlineLevel="0" collapsed="false">
      <c r="A126" s="112" t="s">
        <v>167</v>
      </c>
      <c r="B126" s="52" t="n">
        <v>8213</v>
      </c>
      <c r="C126" s="113" t="n">
        <v>18467</v>
      </c>
      <c r="D126" s="52" t="n">
        <v>13160</v>
      </c>
      <c r="E126" s="52" t="n">
        <v>3074</v>
      </c>
      <c r="F126" s="52" t="n">
        <v>450</v>
      </c>
      <c r="G126" s="52"/>
      <c r="H126" s="52"/>
      <c r="I126" s="52"/>
      <c r="J126" s="52"/>
      <c r="K126" s="52"/>
      <c r="L126" s="52"/>
      <c r="M126" s="52"/>
      <c r="N126" s="52"/>
      <c r="O126" s="52"/>
      <c r="P126" s="52"/>
      <c r="Q126" s="52"/>
      <c r="R126" s="52"/>
      <c r="S126" s="52"/>
      <c r="T126" s="52"/>
      <c r="U126" s="52"/>
      <c r="V126" s="52"/>
      <c r="W126" s="52"/>
      <c r="X126" s="52" t="n">
        <f aca="false">SUM(B126:W126)</f>
        <v>43364</v>
      </c>
    </row>
    <row r="127" customFormat="false" ht="14.65" hidden="false" customHeight="false" outlineLevel="0" collapsed="false">
      <c r="A127" s="56" t="s">
        <v>168</v>
      </c>
      <c r="B127" s="114" t="n">
        <v>17172</v>
      </c>
      <c r="C127" s="52" t="n">
        <v>8271</v>
      </c>
      <c r="D127" s="52" t="n">
        <v>4151</v>
      </c>
      <c r="E127" s="52" t="n">
        <v>3277</v>
      </c>
      <c r="F127" s="52" t="n">
        <v>160</v>
      </c>
      <c r="G127" s="52" t="n">
        <v>713</v>
      </c>
      <c r="H127" s="52"/>
      <c r="I127" s="52"/>
      <c r="J127" s="52"/>
      <c r="K127" s="52" t="n">
        <v>157</v>
      </c>
      <c r="L127" s="52" t="n">
        <v>42</v>
      </c>
      <c r="M127" s="52"/>
      <c r="N127" s="52"/>
      <c r="O127" s="52"/>
      <c r="P127" s="52"/>
      <c r="Q127" s="52"/>
      <c r="R127" s="52"/>
      <c r="S127" s="52"/>
      <c r="T127" s="52"/>
      <c r="U127" s="52"/>
      <c r="V127" s="52"/>
      <c r="W127" s="52"/>
      <c r="X127" s="52" t="n">
        <f aca="false">SUM(B127:W127)</f>
        <v>33943</v>
      </c>
    </row>
    <row r="128" customFormat="false" ht="14.65" hidden="false" customHeight="false" outlineLevel="0" collapsed="false">
      <c r="A128" s="56" t="s">
        <v>169</v>
      </c>
      <c r="B128" s="114" t="n">
        <v>15945</v>
      </c>
      <c r="C128" s="52" t="n">
        <v>3782</v>
      </c>
      <c r="D128" s="52" t="n">
        <v>2380</v>
      </c>
      <c r="E128" s="52" t="n">
        <v>2795</v>
      </c>
      <c r="F128" s="52" t="n">
        <v>177</v>
      </c>
      <c r="G128" s="52" t="n">
        <v>304</v>
      </c>
      <c r="H128" s="52"/>
      <c r="I128" s="52"/>
      <c r="J128" s="52" t="n">
        <v>181</v>
      </c>
      <c r="K128" s="52" t="n">
        <v>145</v>
      </c>
      <c r="L128" s="52"/>
      <c r="M128" s="52"/>
      <c r="N128" s="52"/>
      <c r="O128" s="52"/>
      <c r="P128" s="52"/>
      <c r="Q128" s="52"/>
      <c r="R128" s="52"/>
      <c r="S128" s="52"/>
      <c r="T128" s="52"/>
      <c r="U128" s="52"/>
      <c r="V128" s="52"/>
      <c r="W128" s="52"/>
      <c r="X128" s="52" t="n">
        <f aca="false">SUM(B128:W128)</f>
        <v>25709</v>
      </c>
    </row>
    <row r="129" customFormat="false" ht="14.65" hidden="false" customHeight="false" outlineLevel="0" collapsed="false">
      <c r="A129" s="56" t="s">
        <v>170</v>
      </c>
      <c r="B129" s="114" t="n">
        <v>17584</v>
      </c>
      <c r="C129" s="52" t="n">
        <v>8160</v>
      </c>
      <c r="D129" s="52" t="n">
        <v>6632</v>
      </c>
      <c r="E129" s="52" t="n">
        <v>1676</v>
      </c>
      <c r="F129" s="52" t="n">
        <v>192</v>
      </c>
      <c r="G129" s="52" t="n">
        <v>372</v>
      </c>
      <c r="H129" s="52" t="n">
        <v>104</v>
      </c>
      <c r="I129" s="52" t="n">
        <v>117</v>
      </c>
      <c r="J129" s="52"/>
      <c r="K129" s="52"/>
      <c r="L129" s="52"/>
      <c r="M129" s="52"/>
      <c r="N129" s="52"/>
      <c r="O129" s="52"/>
      <c r="P129" s="52"/>
      <c r="Q129" s="52"/>
      <c r="R129" s="52"/>
      <c r="S129" s="52"/>
      <c r="T129" s="52"/>
      <c r="U129" s="52"/>
      <c r="V129" s="52"/>
      <c r="W129" s="52"/>
      <c r="X129" s="52" t="n">
        <f aca="false">SUM(B129:W129)</f>
        <v>34837</v>
      </c>
    </row>
    <row r="130" customFormat="false" ht="14.65" hidden="false" customHeight="false" outlineLevel="0" collapsed="false">
      <c r="A130" s="56" t="s">
        <v>171</v>
      </c>
      <c r="B130" s="114" t="n">
        <v>20297</v>
      </c>
      <c r="C130" s="52" t="n">
        <v>1594</v>
      </c>
      <c r="D130" s="52"/>
      <c r="E130" s="52" t="n">
        <v>1523</v>
      </c>
      <c r="F130" s="52"/>
      <c r="G130" s="52" t="n">
        <v>981</v>
      </c>
      <c r="H130" s="52"/>
      <c r="I130" s="52"/>
      <c r="J130" s="52"/>
      <c r="K130" s="52"/>
      <c r="L130" s="52"/>
      <c r="M130" s="52"/>
      <c r="N130" s="52"/>
      <c r="O130" s="52"/>
      <c r="P130" s="52"/>
      <c r="Q130" s="52"/>
      <c r="R130" s="52"/>
      <c r="S130" s="52"/>
      <c r="T130" s="52"/>
      <c r="U130" s="52"/>
      <c r="V130" s="52"/>
      <c r="W130" s="52"/>
      <c r="X130" s="52" t="n">
        <f aca="false">SUM(B130:W130)</f>
        <v>24395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J1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RowHeight="14.1" zeroHeight="false" outlineLevelRow="0" outlineLevelCol="0"/>
  <cols>
    <col collapsed="false" customWidth="true" hidden="false" outlineLevel="0" max="1" min="1" style="0" width="28.38"/>
    <col collapsed="false" customWidth="true" hidden="false" outlineLevel="0" max="2" min="2" style="0" width="2.12"/>
    <col collapsed="false" customWidth="true" hidden="false" outlineLevel="0" max="3" min="3" style="0" width="28.38"/>
    <col collapsed="false" customWidth="false" hidden="false" outlineLevel="0" max="1025" min="4" style="0" width="11.52"/>
  </cols>
  <sheetData>
    <row r="1" s="83" customFormat="true" ht="29.1" hidden="false" customHeight="true" outlineLevel="0" collapsed="false">
      <c r="A1" s="116" t="s">
        <v>193</v>
      </c>
      <c r="B1" s="117"/>
      <c r="C1" s="116" t="s">
        <v>194</v>
      </c>
      <c r="AMA1" s="0"/>
      <c r="AMB1" s="0"/>
      <c r="AMC1" s="0"/>
      <c r="AMD1" s="0"/>
      <c r="AME1" s="0"/>
      <c r="AMF1" s="0"/>
      <c r="AMG1" s="0"/>
      <c r="AMH1" s="0"/>
      <c r="AMI1" s="0"/>
      <c r="AMJ1" s="0"/>
    </row>
    <row r="3" customFormat="false" ht="14.65" hidden="false" customHeight="false" outlineLevel="0" collapsed="false">
      <c r="A3" s="56" t="s">
        <v>47</v>
      </c>
      <c r="C3" s="56" t="s">
        <v>47</v>
      </c>
    </row>
    <row r="4" customFormat="false" ht="14.65" hidden="false" customHeight="false" outlineLevel="0" collapsed="false">
      <c r="A4" s="57" t="s">
        <v>48</v>
      </c>
      <c r="C4" s="56" t="s">
        <v>48</v>
      </c>
    </row>
    <row r="5" customFormat="false" ht="14.65" hidden="false" customHeight="false" outlineLevel="0" collapsed="false">
      <c r="A5" s="56" t="s">
        <v>49</v>
      </c>
      <c r="C5" s="56" t="s">
        <v>49</v>
      </c>
    </row>
    <row r="6" customFormat="false" ht="14.65" hidden="false" customHeight="false" outlineLevel="0" collapsed="false">
      <c r="A6" s="56" t="s">
        <v>50</v>
      </c>
      <c r="C6" s="56" t="s">
        <v>50</v>
      </c>
    </row>
    <row r="7" customFormat="false" ht="14.65" hidden="false" customHeight="false" outlineLevel="0" collapsed="false">
      <c r="A7" s="56" t="s">
        <v>51</v>
      </c>
      <c r="C7" s="56" t="s">
        <v>51</v>
      </c>
    </row>
    <row r="8" customFormat="false" ht="14.65" hidden="false" customHeight="false" outlineLevel="0" collapsed="false">
      <c r="A8" s="58" t="s">
        <v>52</v>
      </c>
      <c r="C8" s="110" t="s">
        <v>52</v>
      </c>
    </row>
    <row r="9" customFormat="false" ht="14.65" hidden="false" customHeight="false" outlineLevel="0" collapsed="false">
      <c r="A9" s="58" t="s">
        <v>53</v>
      </c>
      <c r="C9" s="110" t="s">
        <v>53</v>
      </c>
    </row>
    <row r="10" customFormat="false" ht="14.65" hidden="false" customHeight="false" outlineLevel="0" collapsed="false">
      <c r="A10" s="56" t="s">
        <v>54</v>
      </c>
      <c r="C10" s="56" t="s">
        <v>54</v>
      </c>
    </row>
    <row r="11" customFormat="false" ht="14.65" hidden="false" customHeight="false" outlineLevel="0" collapsed="false">
      <c r="A11" s="57" t="s">
        <v>55</v>
      </c>
      <c r="C11" s="112" t="s">
        <v>55</v>
      </c>
    </row>
    <row r="12" customFormat="false" ht="14.65" hidden="false" customHeight="false" outlineLevel="0" collapsed="false">
      <c r="A12" s="56" t="s">
        <v>56</v>
      </c>
      <c r="C12" s="56" t="s">
        <v>56</v>
      </c>
    </row>
    <row r="13" customFormat="false" ht="14.65" hidden="false" customHeight="false" outlineLevel="0" collapsed="false">
      <c r="A13" s="57" t="s">
        <v>57</v>
      </c>
      <c r="C13" s="112" t="s">
        <v>57</v>
      </c>
    </row>
    <row r="14" customFormat="false" ht="14.65" hidden="false" customHeight="false" outlineLevel="0" collapsed="false">
      <c r="A14" s="57" t="s">
        <v>58</v>
      </c>
      <c r="C14" s="112" t="s">
        <v>58</v>
      </c>
    </row>
    <row r="15" customFormat="false" ht="14.65" hidden="false" customHeight="false" outlineLevel="0" collapsed="false">
      <c r="A15" s="58" t="s">
        <v>59</v>
      </c>
      <c r="C15" s="110" t="s">
        <v>59</v>
      </c>
    </row>
    <row r="16" customFormat="false" ht="14.65" hidden="false" customHeight="false" outlineLevel="0" collapsed="false">
      <c r="A16" s="57" t="s">
        <v>60</v>
      </c>
      <c r="C16" s="112" t="s">
        <v>60</v>
      </c>
    </row>
    <row r="17" customFormat="false" ht="14.65" hidden="false" customHeight="false" outlineLevel="0" collapsed="false">
      <c r="A17" s="58" t="s">
        <v>61</v>
      </c>
      <c r="C17" s="110" t="s">
        <v>61</v>
      </c>
    </row>
    <row r="18" customFormat="false" ht="14.65" hidden="false" customHeight="false" outlineLevel="0" collapsed="false">
      <c r="A18" s="56" t="s">
        <v>62</v>
      </c>
      <c r="C18" s="56" t="s">
        <v>62</v>
      </c>
    </row>
    <row r="19" customFormat="false" ht="14.65" hidden="false" customHeight="false" outlineLevel="0" collapsed="false">
      <c r="A19" s="57" t="s">
        <v>63</v>
      </c>
      <c r="C19" s="112" t="s">
        <v>63</v>
      </c>
    </row>
    <row r="20" customFormat="false" ht="14.65" hidden="false" customHeight="false" outlineLevel="0" collapsed="false">
      <c r="A20" s="56" t="s">
        <v>64</v>
      </c>
      <c r="C20" s="56" t="s">
        <v>64</v>
      </c>
    </row>
    <row r="21" customFormat="false" ht="14.65" hidden="false" customHeight="false" outlineLevel="0" collapsed="false">
      <c r="A21" s="58" t="s">
        <v>65</v>
      </c>
      <c r="C21" s="112" t="s">
        <v>65</v>
      </c>
    </row>
    <row r="22" customFormat="false" ht="14.65" hidden="false" customHeight="false" outlineLevel="0" collapsed="false">
      <c r="A22" s="56" t="s">
        <v>66</v>
      </c>
      <c r="C22" s="56" t="s">
        <v>66</v>
      </c>
    </row>
    <row r="23" customFormat="false" ht="14.65" hidden="false" customHeight="false" outlineLevel="0" collapsed="false">
      <c r="A23" s="56" t="s">
        <v>67</v>
      </c>
      <c r="C23" s="56" t="s">
        <v>67</v>
      </c>
    </row>
    <row r="24" customFormat="false" ht="14.65" hidden="false" customHeight="false" outlineLevel="0" collapsed="false">
      <c r="A24" s="56" t="s">
        <v>68</v>
      </c>
      <c r="C24" s="56" t="s">
        <v>68</v>
      </c>
    </row>
    <row r="25" customFormat="false" ht="14.65" hidden="false" customHeight="false" outlineLevel="0" collapsed="false">
      <c r="A25" s="56" t="s">
        <v>69</v>
      </c>
      <c r="C25" s="112" t="s">
        <v>69</v>
      </c>
    </row>
    <row r="26" customFormat="false" ht="14.65" hidden="false" customHeight="false" outlineLevel="0" collapsed="false">
      <c r="A26" s="56" t="s">
        <v>70</v>
      </c>
      <c r="C26" s="56" t="s">
        <v>70</v>
      </c>
    </row>
    <row r="27" customFormat="false" ht="14.65" hidden="false" customHeight="false" outlineLevel="0" collapsed="false">
      <c r="A27" s="58" t="s">
        <v>71</v>
      </c>
      <c r="C27" s="110" t="s">
        <v>71</v>
      </c>
    </row>
    <row r="28" customFormat="false" ht="14.65" hidden="false" customHeight="false" outlineLevel="0" collapsed="false">
      <c r="A28" s="57" t="s">
        <v>72</v>
      </c>
      <c r="C28" s="56" t="s">
        <v>72</v>
      </c>
    </row>
    <row r="29" customFormat="false" ht="14.65" hidden="false" customHeight="false" outlineLevel="0" collapsed="false">
      <c r="A29" s="56" t="s">
        <v>73</v>
      </c>
      <c r="C29" s="56" t="s">
        <v>73</v>
      </c>
    </row>
    <row r="30" customFormat="false" ht="14.65" hidden="false" customHeight="false" outlineLevel="0" collapsed="false">
      <c r="A30" s="58" t="s">
        <v>74</v>
      </c>
      <c r="C30" s="110" t="s">
        <v>74</v>
      </c>
    </row>
    <row r="31" customFormat="false" ht="14.65" hidden="false" customHeight="false" outlineLevel="0" collapsed="false">
      <c r="A31" s="56" t="s">
        <v>75</v>
      </c>
      <c r="C31" s="56" t="s">
        <v>75</v>
      </c>
    </row>
    <row r="32" customFormat="false" ht="14.65" hidden="false" customHeight="false" outlineLevel="0" collapsed="false">
      <c r="A32" s="56" t="s">
        <v>76</v>
      </c>
      <c r="C32" s="56" t="s">
        <v>76</v>
      </c>
    </row>
    <row r="33" customFormat="false" ht="14.65" hidden="false" customHeight="false" outlineLevel="0" collapsed="false">
      <c r="A33" s="56" t="s">
        <v>77</v>
      </c>
      <c r="C33" s="56" t="s">
        <v>77</v>
      </c>
    </row>
    <row r="34" customFormat="false" ht="14.65" hidden="false" customHeight="false" outlineLevel="0" collapsed="false">
      <c r="A34" s="58" t="s">
        <v>78</v>
      </c>
      <c r="C34" s="56" t="s">
        <v>78</v>
      </c>
    </row>
    <row r="35" customFormat="false" ht="14.65" hidden="false" customHeight="false" outlineLevel="0" collapsed="false">
      <c r="A35" s="58" t="s">
        <v>79</v>
      </c>
      <c r="C35" s="110" t="s">
        <v>79</v>
      </c>
    </row>
    <row r="36" customFormat="false" ht="14.65" hidden="false" customHeight="false" outlineLevel="0" collapsed="false">
      <c r="A36" s="56" t="s">
        <v>80</v>
      </c>
      <c r="C36" s="56" t="s">
        <v>80</v>
      </c>
    </row>
    <row r="37" customFormat="false" ht="14.65" hidden="false" customHeight="false" outlineLevel="0" collapsed="false">
      <c r="A37" s="57" t="s">
        <v>81</v>
      </c>
      <c r="C37" s="56" t="s">
        <v>81</v>
      </c>
    </row>
    <row r="38" customFormat="false" ht="14.65" hidden="false" customHeight="false" outlineLevel="0" collapsed="false">
      <c r="A38" s="56" t="s">
        <v>82</v>
      </c>
      <c r="C38" s="56" t="s">
        <v>82</v>
      </c>
    </row>
    <row r="39" customFormat="false" ht="14.65" hidden="false" customHeight="false" outlineLevel="0" collapsed="false">
      <c r="A39" s="57" t="s">
        <v>83</v>
      </c>
      <c r="C39" s="56" t="s">
        <v>83</v>
      </c>
    </row>
    <row r="40" customFormat="false" ht="14.65" hidden="false" customHeight="false" outlineLevel="0" collapsed="false">
      <c r="A40" s="56" t="s">
        <v>84</v>
      </c>
      <c r="C40" s="56" t="s">
        <v>84</v>
      </c>
    </row>
    <row r="41" customFormat="false" ht="14.65" hidden="false" customHeight="false" outlineLevel="0" collapsed="false">
      <c r="A41" s="59" t="s">
        <v>85</v>
      </c>
      <c r="C41" s="108" t="s">
        <v>85</v>
      </c>
    </row>
    <row r="42" customFormat="false" ht="14.65" hidden="false" customHeight="false" outlineLevel="0" collapsed="false">
      <c r="A42" s="58" t="s">
        <v>86</v>
      </c>
      <c r="C42" s="110" t="s">
        <v>86</v>
      </c>
    </row>
    <row r="43" customFormat="false" ht="14.65" hidden="false" customHeight="false" outlineLevel="0" collapsed="false">
      <c r="A43" s="58" t="s">
        <v>87</v>
      </c>
      <c r="C43" s="112" t="s">
        <v>87</v>
      </c>
    </row>
    <row r="44" customFormat="false" ht="14.65" hidden="false" customHeight="false" outlineLevel="0" collapsed="false">
      <c r="A44" s="57" t="s">
        <v>88</v>
      </c>
      <c r="C44" s="108" t="s">
        <v>88</v>
      </c>
    </row>
    <row r="45" customFormat="false" ht="14.65" hidden="false" customHeight="false" outlineLevel="0" collapsed="false">
      <c r="A45" s="56" t="s">
        <v>89</v>
      </c>
      <c r="C45" s="56" t="s">
        <v>89</v>
      </c>
    </row>
    <row r="46" customFormat="false" ht="14.65" hidden="false" customHeight="false" outlineLevel="0" collapsed="false">
      <c r="A46" s="56" t="s">
        <v>90</v>
      </c>
      <c r="C46" s="56" t="s">
        <v>90</v>
      </c>
    </row>
    <row r="47" customFormat="false" ht="14.65" hidden="false" customHeight="false" outlineLevel="0" collapsed="false">
      <c r="A47" s="58" t="s">
        <v>91</v>
      </c>
      <c r="C47" s="56" t="s">
        <v>91</v>
      </c>
    </row>
    <row r="48" customFormat="false" ht="14.65" hidden="false" customHeight="false" outlineLevel="0" collapsed="false">
      <c r="A48" s="57" t="s">
        <v>92</v>
      </c>
      <c r="C48" s="56" t="s">
        <v>92</v>
      </c>
    </row>
    <row r="49" customFormat="false" ht="14.65" hidden="false" customHeight="false" outlineLevel="0" collapsed="false">
      <c r="A49" s="56" t="s">
        <v>93</v>
      </c>
      <c r="C49" s="56" t="s">
        <v>93</v>
      </c>
    </row>
    <row r="50" customFormat="false" ht="14.65" hidden="false" customHeight="false" outlineLevel="0" collapsed="false">
      <c r="A50" s="56" t="s">
        <v>94</v>
      </c>
      <c r="C50" s="56" t="s">
        <v>94</v>
      </c>
    </row>
    <row r="51" customFormat="false" ht="14.65" hidden="false" customHeight="false" outlineLevel="0" collapsed="false">
      <c r="A51" s="56" t="s">
        <v>95</v>
      </c>
      <c r="C51" s="56" t="s">
        <v>95</v>
      </c>
    </row>
    <row r="52" customFormat="false" ht="14.65" hidden="false" customHeight="false" outlineLevel="0" collapsed="false">
      <c r="A52" s="56" t="s">
        <v>96</v>
      </c>
      <c r="C52" s="56" t="s">
        <v>96</v>
      </c>
    </row>
    <row r="53" customFormat="false" ht="14.65" hidden="false" customHeight="false" outlineLevel="0" collapsed="false">
      <c r="A53" s="58" t="s">
        <v>97</v>
      </c>
      <c r="C53" s="110" t="s">
        <v>97</v>
      </c>
    </row>
    <row r="54" customFormat="false" ht="14.65" hidden="false" customHeight="false" outlineLevel="0" collapsed="false">
      <c r="A54" s="57" t="s">
        <v>98</v>
      </c>
      <c r="C54" s="112" t="s">
        <v>98</v>
      </c>
    </row>
    <row r="55" customFormat="false" ht="14.65" hidden="false" customHeight="false" outlineLevel="0" collapsed="false">
      <c r="A55" s="57" t="s">
        <v>99</v>
      </c>
      <c r="C55" s="112" t="s">
        <v>99</v>
      </c>
    </row>
    <row r="56" customFormat="false" ht="14.65" hidden="false" customHeight="false" outlineLevel="0" collapsed="false">
      <c r="A56" s="58" t="s">
        <v>100</v>
      </c>
      <c r="C56" s="110" t="s">
        <v>100</v>
      </c>
    </row>
    <row r="57" customFormat="false" ht="14.65" hidden="false" customHeight="false" outlineLevel="0" collapsed="false">
      <c r="A57" s="58" t="s">
        <v>101</v>
      </c>
      <c r="C57" s="110" t="s">
        <v>101</v>
      </c>
    </row>
    <row r="58" customFormat="false" ht="14.65" hidden="false" customHeight="false" outlineLevel="0" collapsed="false">
      <c r="A58" s="56" t="s">
        <v>102</v>
      </c>
      <c r="C58" s="56" t="s">
        <v>102</v>
      </c>
    </row>
    <row r="59" customFormat="false" ht="14.65" hidden="false" customHeight="false" outlineLevel="0" collapsed="false">
      <c r="A59" s="56" t="s">
        <v>103</v>
      </c>
      <c r="C59" s="56" t="s">
        <v>103</v>
      </c>
    </row>
    <row r="60" customFormat="false" ht="14.65" hidden="false" customHeight="false" outlineLevel="0" collapsed="false">
      <c r="A60" s="57" t="s">
        <v>104</v>
      </c>
      <c r="C60" s="112" t="s">
        <v>104</v>
      </c>
    </row>
    <row r="61" customFormat="false" ht="14.65" hidden="false" customHeight="false" outlineLevel="0" collapsed="false">
      <c r="A61" s="57" t="s">
        <v>105</v>
      </c>
      <c r="C61" s="112" t="s">
        <v>105</v>
      </c>
    </row>
    <row r="62" customFormat="false" ht="14.65" hidden="false" customHeight="false" outlineLevel="0" collapsed="false">
      <c r="A62" s="56" t="s">
        <v>106</v>
      </c>
      <c r="C62" s="56" t="s">
        <v>106</v>
      </c>
    </row>
    <row r="63" customFormat="false" ht="14.65" hidden="false" customHeight="false" outlineLevel="0" collapsed="false">
      <c r="A63" s="56" t="s">
        <v>107</v>
      </c>
      <c r="C63" s="56" t="s">
        <v>107</v>
      </c>
    </row>
    <row r="64" customFormat="false" ht="14.65" hidden="false" customHeight="false" outlineLevel="0" collapsed="false">
      <c r="A64" s="56" t="s">
        <v>108</v>
      </c>
      <c r="C64" s="108" t="s">
        <v>108</v>
      </c>
    </row>
    <row r="65" customFormat="false" ht="14.65" hidden="false" customHeight="false" outlineLevel="0" collapsed="false">
      <c r="A65" s="56" t="s">
        <v>109</v>
      </c>
      <c r="C65" s="112" t="s">
        <v>109</v>
      </c>
    </row>
    <row r="66" customFormat="false" ht="14.65" hidden="false" customHeight="false" outlineLevel="0" collapsed="false">
      <c r="A66" s="56" t="s">
        <v>110</v>
      </c>
      <c r="C66" s="56" t="s">
        <v>110</v>
      </c>
    </row>
    <row r="67" customFormat="false" ht="14.65" hidden="false" customHeight="false" outlineLevel="0" collapsed="false">
      <c r="A67" s="58" t="s">
        <v>111</v>
      </c>
      <c r="C67" s="110" t="s">
        <v>111</v>
      </c>
    </row>
    <row r="68" customFormat="false" ht="14.65" hidden="false" customHeight="false" outlineLevel="0" collapsed="false">
      <c r="A68" s="56" t="s">
        <v>112</v>
      </c>
      <c r="C68" s="56" t="s">
        <v>112</v>
      </c>
    </row>
    <row r="69" customFormat="false" ht="14.65" hidden="false" customHeight="false" outlineLevel="0" collapsed="false">
      <c r="A69" s="56" t="s">
        <v>113</v>
      </c>
      <c r="C69" s="56" t="s">
        <v>113</v>
      </c>
    </row>
    <row r="70" customFormat="false" ht="14.65" hidden="false" customHeight="false" outlineLevel="0" collapsed="false">
      <c r="A70" s="56" t="s">
        <v>114</v>
      </c>
      <c r="C70" s="56" t="s">
        <v>114</v>
      </c>
    </row>
    <row r="71" customFormat="false" ht="14.65" hidden="false" customHeight="false" outlineLevel="0" collapsed="false">
      <c r="A71" s="57" t="s">
        <v>115</v>
      </c>
      <c r="C71" s="112" t="s">
        <v>115</v>
      </c>
    </row>
    <row r="72" customFormat="false" ht="14.65" hidden="false" customHeight="false" outlineLevel="0" collapsed="false">
      <c r="A72" s="56" t="s">
        <v>116</v>
      </c>
      <c r="C72" s="56" t="s">
        <v>116</v>
      </c>
    </row>
    <row r="73" customFormat="false" ht="14.65" hidden="false" customHeight="false" outlineLevel="0" collapsed="false">
      <c r="A73" s="56" t="s">
        <v>117</v>
      </c>
      <c r="C73" s="56" t="s">
        <v>117</v>
      </c>
    </row>
    <row r="74" customFormat="false" ht="14.65" hidden="false" customHeight="false" outlineLevel="0" collapsed="false">
      <c r="A74" s="58" t="s">
        <v>118</v>
      </c>
      <c r="C74" s="110" t="s">
        <v>118</v>
      </c>
    </row>
    <row r="75" customFormat="false" ht="14.65" hidden="false" customHeight="false" outlineLevel="0" collapsed="false">
      <c r="A75" s="57" t="s">
        <v>119</v>
      </c>
      <c r="C75" s="112" t="s">
        <v>119</v>
      </c>
    </row>
    <row r="76" customFormat="false" ht="14.65" hidden="false" customHeight="false" outlineLevel="0" collapsed="false">
      <c r="A76" s="56" t="s">
        <v>120</v>
      </c>
      <c r="C76" s="56" t="s">
        <v>120</v>
      </c>
    </row>
    <row r="77" customFormat="false" ht="14.65" hidden="false" customHeight="false" outlineLevel="0" collapsed="false">
      <c r="A77" s="59" t="s">
        <v>121</v>
      </c>
      <c r="C77" s="108" t="s">
        <v>121</v>
      </c>
    </row>
    <row r="78" customFormat="false" ht="14.65" hidden="false" customHeight="false" outlineLevel="0" collapsed="false">
      <c r="A78" s="56" t="s">
        <v>122</v>
      </c>
      <c r="C78" s="56" t="s">
        <v>122</v>
      </c>
    </row>
    <row r="79" customFormat="false" ht="14.65" hidden="false" customHeight="false" outlineLevel="0" collapsed="false">
      <c r="A79" s="58" t="s">
        <v>123</v>
      </c>
      <c r="C79" s="110" t="s">
        <v>123</v>
      </c>
    </row>
    <row r="80" customFormat="false" ht="14.65" hidden="false" customHeight="false" outlineLevel="0" collapsed="false">
      <c r="A80" s="56" t="s">
        <v>124</v>
      </c>
      <c r="C80" s="56" t="s">
        <v>124</v>
      </c>
    </row>
    <row r="81" customFormat="false" ht="14.65" hidden="false" customHeight="false" outlineLevel="0" collapsed="false">
      <c r="A81" s="58" t="s">
        <v>125</v>
      </c>
      <c r="C81" s="110" t="s">
        <v>125</v>
      </c>
    </row>
    <row r="82" customFormat="false" ht="14.65" hidden="false" customHeight="false" outlineLevel="0" collapsed="false">
      <c r="A82" s="56" t="s">
        <v>126</v>
      </c>
      <c r="C82" s="110" t="s">
        <v>126</v>
      </c>
    </row>
    <row r="83" customFormat="false" ht="14.65" hidden="false" customHeight="false" outlineLevel="0" collapsed="false">
      <c r="A83" s="56" t="s">
        <v>127</v>
      </c>
      <c r="C83" s="56" t="s">
        <v>127</v>
      </c>
    </row>
    <row r="84" customFormat="false" ht="14.65" hidden="false" customHeight="false" outlineLevel="0" collapsed="false">
      <c r="A84" s="58" t="s">
        <v>128</v>
      </c>
      <c r="C84" s="56" t="s">
        <v>128</v>
      </c>
    </row>
    <row r="85" customFormat="false" ht="14.65" hidden="false" customHeight="false" outlineLevel="0" collapsed="false">
      <c r="A85" s="56" t="s">
        <v>129</v>
      </c>
      <c r="C85" s="104" t="s">
        <v>129</v>
      </c>
    </row>
    <row r="86" customFormat="false" ht="14.65" hidden="false" customHeight="false" outlineLevel="0" collapsed="false">
      <c r="A86" s="56" t="s">
        <v>130</v>
      </c>
      <c r="C86" s="56" t="s">
        <v>130</v>
      </c>
    </row>
    <row r="87" customFormat="false" ht="14.65" hidden="false" customHeight="false" outlineLevel="0" collapsed="false">
      <c r="A87" s="56" t="s">
        <v>131</v>
      </c>
      <c r="C87" s="56" t="s">
        <v>131</v>
      </c>
    </row>
    <row r="88" customFormat="false" ht="14.65" hidden="false" customHeight="false" outlineLevel="0" collapsed="false">
      <c r="A88" s="56" t="s">
        <v>132</v>
      </c>
      <c r="C88" s="56" t="s">
        <v>132</v>
      </c>
    </row>
    <row r="89" customFormat="false" ht="14.65" hidden="false" customHeight="false" outlineLevel="0" collapsed="false">
      <c r="A89" s="57" t="s">
        <v>133</v>
      </c>
      <c r="C89" s="112" t="s">
        <v>133</v>
      </c>
    </row>
    <row r="90" customFormat="false" ht="14.65" hidden="false" customHeight="false" outlineLevel="0" collapsed="false">
      <c r="A90" s="56" t="s">
        <v>134</v>
      </c>
      <c r="C90" s="56" t="s">
        <v>134</v>
      </c>
    </row>
    <row r="91" customFormat="false" ht="14.65" hidden="false" customHeight="false" outlineLevel="0" collapsed="false">
      <c r="A91" s="56" t="s">
        <v>135</v>
      </c>
      <c r="C91" s="56" t="s">
        <v>135</v>
      </c>
    </row>
    <row r="92" customFormat="false" ht="14.65" hidden="false" customHeight="false" outlineLevel="0" collapsed="false">
      <c r="A92" s="57" t="s">
        <v>136</v>
      </c>
      <c r="C92" s="56" t="s">
        <v>136</v>
      </c>
    </row>
    <row r="93" customFormat="false" ht="14.65" hidden="false" customHeight="false" outlineLevel="0" collapsed="false">
      <c r="A93" s="58" t="s">
        <v>137</v>
      </c>
      <c r="C93" s="110" t="s">
        <v>137</v>
      </c>
    </row>
    <row r="94" customFormat="false" ht="14.65" hidden="false" customHeight="false" outlineLevel="0" collapsed="false">
      <c r="A94" s="57" t="s">
        <v>138</v>
      </c>
      <c r="C94" s="112" t="s">
        <v>138</v>
      </c>
    </row>
    <row r="95" customFormat="false" ht="14.65" hidden="false" customHeight="false" outlineLevel="0" collapsed="false">
      <c r="A95" s="56" t="s">
        <v>139</v>
      </c>
      <c r="C95" s="112" t="s">
        <v>139</v>
      </c>
    </row>
    <row r="96" customFormat="false" ht="14.65" hidden="false" customHeight="false" outlineLevel="0" collapsed="false">
      <c r="A96" s="57" t="s">
        <v>140</v>
      </c>
      <c r="C96" s="108" t="s">
        <v>140</v>
      </c>
    </row>
    <row r="97" customFormat="false" ht="14.65" hidden="false" customHeight="false" outlineLevel="0" collapsed="false">
      <c r="A97" s="56" t="s">
        <v>141</v>
      </c>
      <c r="C97" s="56" t="s">
        <v>141</v>
      </c>
    </row>
    <row r="98" customFormat="false" ht="14.65" hidden="false" customHeight="false" outlineLevel="0" collapsed="false">
      <c r="A98" s="56" t="s">
        <v>142</v>
      </c>
      <c r="C98" s="56" t="s">
        <v>142</v>
      </c>
    </row>
    <row r="99" customFormat="false" ht="14.65" hidden="false" customHeight="false" outlineLevel="0" collapsed="false">
      <c r="A99" s="56" t="s">
        <v>143</v>
      </c>
      <c r="C99" s="56" t="s">
        <v>143</v>
      </c>
    </row>
    <row r="100" customFormat="false" ht="14.65" hidden="false" customHeight="false" outlineLevel="0" collapsed="false">
      <c r="A100" s="57" t="s">
        <v>144</v>
      </c>
      <c r="C100" s="108" t="s">
        <v>144</v>
      </c>
    </row>
    <row r="101" customFormat="false" ht="14.65" hidden="false" customHeight="false" outlineLevel="0" collapsed="false">
      <c r="A101" s="57" t="s">
        <v>145</v>
      </c>
      <c r="C101" s="110" t="s">
        <v>145</v>
      </c>
    </row>
    <row r="102" customFormat="false" ht="14.65" hidden="false" customHeight="false" outlineLevel="0" collapsed="false">
      <c r="A102" s="56" t="s">
        <v>146</v>
      </c>
      <c r="C102" s="56" t="s">
        <v>146</v>
      </c>
    </row>
    <row r="103" customFormat="false" ht="14.65" hidden="false" customHeight="false" outlineLevel="0" collapsed="false">
      <c r="A103" s="56" t="s">
        <v>147</v>
      </c>
      <c r="C103" s="112" t="s">
        <v>147</v>
      </c>
    </row>
    <row r="104" customFormat="false" ht="14.65" hidden="false" customHeight="false" outlineLevel="0" collapsed="false">
      <c r="A104" s="56" t="s">
        <v>148</v>
      </c>
      <c r="C104" s="56" t="s">
        <v>148</v>
      </c>
    </row>
    <row r="105" customFormat="false" ht="14.65" hidden="false" customHeight="false" outlineLevel="0" collapsed="false">
      <c r="A105" s="58" t="s">
        <v>149</v>
      </c>
      <c r="C105" s="110" t="s">
        <v>149</v>
      </c>
    </row>
    <row r="106" customFormat="false" ht="14.65" hidden="false" customHeight="false" outlineLevel="0" collapsed="false">
      <c r="A106" s="57" t="s">
        <v>150</v>
      </c>
      <c r="C106" s="112" t="s">
        <v>150</v>
      </c>
    </row>
    <row r="107" customFormat="false" ht="14.65" hidden="false" customHeight="false" outlineLevel="0" collapsed="false">
      <c r="A107" s="57" t="s">
        <v>151</v>
      </c>
      <c r="C107" s="112" t="s">
        <v>151</v>
      </c>
    </row>
    <row r="108" customFormat="false" ht="14.65" hidden="false" customHeight="false" outlineLevel="0" collapsed="false">
      <c r="A108" s="56" t="s">
        <v>152</v>
      </c>
      <c r="C108" s="56" t="s">
        <v>152</v>
      </c>
    </row>
    <row r="109" customFormat="false" ht="14.65" hidden="false" customHeight="false" outlineLevel="0" collapsed="false">
      <c r="A109" s="56" t="s">
        <v>153</v>
      </c>
      <c r="C109" s="56" t="s">
        <v>153</v>
      </c>
    </row>
    <row r="110" customFormat="false" ht="14.65" hidden="false" customHeight="false" outlineLevel="0" collapsed="false">
      <c r="A110" s="60" t="s">
        <v>154</v>
      </c>
      <c r="C110" s="108" t="s">
        <v>154</v>
      </c>
    </row>
    <row r="111" customFormat="false" ht="14.65" hidden="false" customHeight="false" outlineLevel="0" collapsed="false">
      <c r="A111" s="56" t="s">
        <v>155</v>
      </c>
      <c r="C111" s="56" t="s">
        <v>155</v>
      </c>
    </row>
    <row r="112" customFormat="false" ht="14.65" hidden="false" customHeight="false" outlineLevel="0" collapsed="false">
      <c r="A112" s="57" t="s">
        <v>156</v>
      </c>
      <c r="C112" s="56" t="s">
        <v>156</v>
      </c>
    </row>
    <row r="113" customFormat="false" ht="14.65" hidden="false" customHeight="false" outlineLevel="0" collapsed="false">
      <c r="A113" s="56" t="s">
        <v>157</v>
      </c>
      <c r="C113" s="56" t="s">
        <v>157</v>
      </c>
    </row>
    <row r="114" customFormat="false" ht="14.65" hidden="false" customHeight="false" outlineLevel="0" collapsed="false">
      <c r="A114" s="56" t="s">
        <v>158</v>
      </c>
      <c r="C114" s="56" t="s">
        <v>158</v>
      </c>
    </row>
    <row r="115" customFormat="false" ht="14.65" hidden="false" customHeight="false" outlineLevel="0" collapsed="false">
      <c r="A115" s="57" t="s">
        <v>159</v>
      </c>
      <c r="C115" s="112" t="s">
        <v>159</v>
      </c>
    </row>
    <row r="116" customFormat="false" ht="14.65" hidden="false" customHeight="false" outlineLevel="0" collapsed="false">
      <c r="A116" s="57" t="s">
        <v>160</v>
      </c>
      <c r="C116" s="106" t="s">
        <v>160</v>
      </c>
    </row>
    <row r="117" customFormat="false" ht="14.65" hidden="false" customHeight="false" outlineLevel="0" collapsed="false">
      <c r="A117" s="57" t="s">
        <v>161</v>
      </c>
      <c r="C117" s="110" t="s">
        <v>161</v>
      </c>
    </row>
    <row r="118" customFormat="false" ht="14.65" hidden="false" customHeight="false" outlineLevel="0" collapsed="false">
      <c r="A118" s="56" t="s">
        <v>162</v>
      </c>
      <c r="C118" s="56" t="s">
        <v>162</v>
      </c>
    </row>
    <row r="119" customFormat="false" ht="14.65" hidden="false" customHeight="false" outlineLevel="0" collapsed="false">
      <c r="A119" s="56" t="s">
        <v>163</v>
      </c>
      <c r="C119" s="56" t="s">
        <v>163</v>
      </c>
    </row>
    <row r="120" customFormat="false" ht="14.65" hidden="false" customHeight="false" outlineLevel="0" collapsed="false">
      <c r="A120" s="57" t="s">
        <v>164</v>
      </c>
      <c r="C120" s="112" t="s">
        <v>164</v>
      </c>
    </row>
    <row r="121" customFormat="false" ht="14.65" hidden="false" customHeight="false" outlineLevel="0" collapsed="false">
      <c r="A121" s="56" t="s">
        <v>165</v>
      </c>
      <c r="C121" s="110" t="s">
        <v>165</v>
      </c>
    </row>
    <row r="122" customFormat="false" ht="14.65" hidden="false" customHeight="false" outlineLevel="0" collapsed="false">
      <c r="A122" s="56" t="s">
        <v>166</v>
      </c>
      <c r="C122" s="56" t="s">
        <v>166</v>
      </c>
    </row>
    <row r="123" customFormat="false" ht="14.65" hidden="false" customHeight="false" outlineLevel="0" collapsed="false">
      <c r="A123" s="57" t="s">
        <v>167</v>
      </c>
      <c r="C123" s="112" t="s">
        <v>167</v>
      </c>
    </row>
    <row r="124" customFormat="false" ht="14.65" hidden="false" customHeight="false" outlineLevel="0" collapsed="false">
      <c r="A124" s="56" t="s">
        <v>168</v>
      </c>
      <c r="C124" s="56" t="s">
        <v>168</v>
      </c>
    </row>
    <row r="125" customFormat="false" ht="14.65" hidden="false" customHeight="false" outlineLevel="0" collapsed="false">
      <c r="A125" s="56" t="s">
        <v>169</v>
      </c>
      <c r="C125" s="56" t="s">
        <v>169</v>
      </c>
    </row>
    <row r="126" customFormat="false" ht="14.65" hidden="false" customHeight="false" outlineLevel="0" collapsed="false">
      <c r="A126" s="56" t="s">
        <v>170</v>
      </c>
      <c r="C126" s="56" t="s">
        <v>170</v>
      </c>
    </row>
    <row r="127" customFormat="false" ht="14.65" hidden="false" customHeight="false" outlineLevel="0" collapsed="false">
      <c r="A127" s="56" t="s">
        <v>171</v>
      </c>
      <c r="C127" s="56" t="s">
        <v>171</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J2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10.18"/>
    <col collapsed="false" customWidth="true" hidden="false" outlineLevel="0" max="2" min="2" style="0" width="30.01"/>
    <col collapsed="false" customWidth="false" hidden="false" outlineLevel="0" max="4" min="3" style="0" width="11.52"/>
    <col collapsed="false" customWidth="true" hidden="false" outlineLevel="0" max="5" min="5" style="0" width="12.83"/>
    <col collapsed="false" customWidth="false" hidden="false" outlineLevel="0" max="1025" min="6" style="0" width="11.52"/>
  </cols>
  <sheetData>
    <row r="1" s="120" customFormat="true" ht="59.7" hidden="false" customHeight="true" outlineLevel="0" collapsed="false">
      <c r="A1" s="82" t="s">
        <v>178</v>
      </c>
      <c r="B1" s="82"/>
      <c r="C1" s="2" t="s">
        <v>1</v>
      </c>
      <c r="D1" s="3" t="s">
        <v>2</v>
      </c>
      <c r="E1" s="4" t="s">
        <v>195</v>
      </c>
      <c r="F1" s="5" t="s">
        <v>4</v>
      </c>
      <c r="G1" s="6" t="s">
        <v>5</v>
      </c>
      <c r="H1" s="7" t="s">
        <v>6</v>
      </c>
      <c r="I1" s="118" t="s">
        <v>196</v>
      </c>
      <c r="J1" s="119" t="s">
        <v>173</v>
      </c>
      <c r="K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4.75" hidden="false" customHeight="true" outlineLevel="0" collapsed="false">
      <c r="A2" s="82"/>
      <c r="B2" s="82"/>
      <c r="C2" s="26" t="s">
        <v>24</v>
      </c>
      <c r="D2" s="27" t="s">
        <v>25</v>
      </c>
      <c r="E2" s="28" t="s">
        <v>26</v>
      </c>
      <c r="F2" s="29" t="s">
        <v>27</v>
      </c>
      <c r="G2" s="30" t="s">
        <v>28</v>
      </c>
      <c r="H2" s="31" t="s">
        <v>29</v>
      </c>
      <c r="I2" s="121"/>
      <c r="J2" s="122"/>
    </row>
    <row r="3" customFormat="false" ht="14.75" hidden="false" customHeight="true" outlineLevel="0" collapsed="false"/>
    <row r="4" customFormat="false" ht="14.75" hidden="false" customHeight="true" outlineLevel="0" collapsed="false">
      <c r="A4" s="92" t="s">
        <v>197</v>
      </c>
      <c r="B4" s="92" t="s">
        <v>177</v>
      </c>
      <c r="C4" s="92" t="n">
        <v>70</v>
      </c>
      <c r="D4" s="92" t="n">
        <v>30</v>
      </c>
      <c r="E4" s="92" t="n">
        <v>22</v>
      </c>
      <c r="F4" s="92" t="n">
        <v>3</v>
      </c>
      <c r="G4" s="92" t="n">
        <v>0</v>
      </c>
      <c r="H4" s="92" t="n">
        <v>0</v>
      </c>
      <c r="J4" s="52" t="n">
        <f aca="false">SUM(C4:H4)</f>
        <v>125</v>
      </c>
    </row>
    <row r="5" customFormat="false" ht="14.75" hidden="false" customHeight="true" outlineLevel="0" collapsed="false">
      <c r="B5" s="92" t="s">
        <v>46</v>
      </c>
      <c r="C5" s="123" t="n">
        <f aca="false">C4/$J$4</f>
        <v>0.56</v>
      </c>
      <c r="D5" s="123" t="n">
        <f aca="false">D4/$J$4</f>
        <v>0.24</v>
      </c>
      <c r="E5" s="123" t="n">
        <f aca="false">E4/$J$4</f>
        <v>0.176</v>
      </c>
      <c r="F5" s="123" t="n">
        <f aca="false">F4/$J$4</f>
        <v>0.024</v>
      </c>
      <c r="G5" s="123" t="n">
        <f aca="false">G4/$J$4</f>
        <v>0</v>
      </c>
      <c r="H5" s="123" t="n">
        <f aca="false">H4/$J$4</f>
        <v>0</v>
      </c>
      <c r="J5" s="123" t="n">
        <f aca="false">J4/$J$4</f>
        <v>1</v>
      </c>
      <c r="K5" s="124"/>
    </row>
    <row r="6" customFormat="false" ht="14.75" hidden="false" customHeight="true" outlineLevel="0" collapsed="false"/>
    <row r="7" customFormat="false" ht="14.75" hidden="false" customHeight="true" outlineLevel="0" collapsed="false">
      <c r="A7" s="84" t="s">
        <v>197</v>
      </c>
      <c r="B7" s="49" t="s">
        <v>198</v>
      </c>
      <c r="C7" s="50" t="n">
        <v>1757071</v>
      </c>
      <c r="D7" s="50" t="n">
        <v>1074120</v>
      </c>
      <c r="E7" s="50" t="n">
        <v>975607</v>
      </c>
      <c r="F7" s="50" t="n">
        <v>323124</v>
      </c>
      <c r="G7" s="50" t="n">
        <v>30697</v>
      </c>
      <c r="H7" s="50" t="n">
        <v>23163</v>
      </c>
      <c r="I7" s="52" t="n">
        <f aca="false">SUM(C7:H7)</f>
        <v>4183782</v>
      </c>
      <c r="J7" s="52" t="n">
        <f aca="false">J11</f>
        <v>4232261.8</v>
      </c>
      <c r="K7" s="75"/>
    </row>
    <row r="8" customFormat="false" ht="14.75" hidden="false" customHeight="true" outlineLevel="0" collapsed="false">
      <c r="A8" s="84"/>
      <c r="B8" s="49" t="s">
        <v>46</v>
      </c>
      <c r="C8" s="123" t="n">
        <f aca="false">C7/$J$7</f>
        <v>0.415161226557393</v>
      </c>
      <c r="D8" s="123" t="n">
        <f aca="false">D7/$J$7</f>
        <v>0.253793373557373</v>
      </c>
      <c r="E8" s="123" t="n">
        <f aca="false">E7/$J$7</f>
        <v>0.230516694406759</v>
      </c>
      <c r="F8" s="123" t="n">
        <f aca="false">F7/$J$7</f>
        <v>0.0763478289551937</v>
      </c>
      <c r="G8" s="123" t="n">
        <f aca="false">G7/$J$7</f>
        <v>0.00725309573240483</v>
      </c>
      <c r="H8" s="123" t="n">
        <f aca="false">H7/$J$7</f>
        <v>0.00547296010846966</v>
      </c>
      <c r="I8" s="123" t="n">
        <f aca="false">SUM(C8:H8)</f>
        <v>0.988545179317593</v>
      </c>
      <c r="J8" s="123" t="n">
        <f aca="false">J7/$J$7</f>
        <v>1</v>
      </c>
      <c r="K8" s="75"/>
    </row>
    <row r="9" customFormat="false" ht="14.75" hidden="false" customHeight="true" outlineLevel="0" collapsed="false">
      <c r="A9" s="125"/>
      <c r="B9" s="125"/>
      <c r="C9" s="88" t="n">
        <v>1</v>
      </c>
      <c r="D9" s="88" t="n">
        <v>2</v>
      </c>
      <c r="E9" s="88" t="n">
        <v>3</v>
      </c>
      <c r="F9" s="88" t="n">
        <v>4</v>
      </c>
      <c r="G9" s="88" t="n">
        <v>5</v>
      </c>
      <c r="H9" s="88" t="n">
        <v>6</v>
      </c>
      <c r="I9" s="126"/>
      <c r="J9" s="126"/>
      <c r="K9" s="75"/>
    </row>
    <row r="10" customFormat="false" ht="14.75" hidden="false" customHeight="true" outlineLevel="0" collapsed="false">
      <c r="J10" s="124"/>
    </row>
    <row r="11" customFormat="false" ht="14.75" hidden="false" customHeight="true" outlineLevel="0" collapsed="false">
      <c r="A11" s="84" t="s">
        <v>181</v>
      </c>
      <c r="B11" s="49" t="s">
        <v>198</v>
      </c>
      <c r="C11" s="85" t="n">
        <v>2408813</v>
      </c>
      <c r="D11" s="52" t="n">
        <v>1823448.8</v>
      </c>
      <c r="J11" s="52" t="n">
        <f aca="false">SUM(C11:D11)</f>
        <v>4232261.8</v>
      </c>
    </row>
    <row r="12" customFormat="false" ht="14.75" hidden="false" customHeight="true" outlineLevel="0" collapsed="false">
      <c r="B12" s="49" t="s">
        <v>46</v>
      </c>
      <c r="C12" s="86" t="n">
        <f aca="false">C11/$J$11</f>
        <v>0.569155008322028</v>
      </c>
      <c r="D12" s="86" t="n">
        <f aca="false">D11/$J$11</f>
        <v>0.430844991677972</v>
      </c>
      <c r="E12" s="87"/>
      <c r="F12" s="87"/>
      <c r="G12" s="87"/>
      <c r="H12" s="87"/>
      <c r="J12" s="123" t="n">
        <f aca="false">SUM(C12:D12)</f>
        <v>1</v>
      </c>
      <c r="K12" s="75"/>
    </row>
    <row r="13" customFormat="false" ht="14.75" hidden="false" customHeight="true" outlineLevel="0" collapsed="false">
      <c r="B13" s="49" t="s">
        <v>199</v>
      </c>
      <c r="C13" s="90" t="n">
        <f aca="false">$J$4*C12</f>
        <v>71.1443760402535</v>
      </c>
      <c r="E13" s="87"/>
      <c r="F13" s="87"/>
      <c r="G13" s="87"/>
      <c r="H13" s="87"/>
      <c r="J13" s="75"/>
      <c r="K13" s="124"/>
    </row>
    <row r="14" customFormat="false" ht="14.75" hidden="false" customHeight="true" outlineLevel="0" collapsed="false">
      <c r="B14" s="49" t="s">
        <v>200</v>
      </c>
      <c r="C14" s="127"/>
      <c r="D14" s="88" t="n">
        <f aca="false">$J$4-C20</f>
        <v>54</v>
      </c>
      <c r="E14" s="87"/>
      <c r="F14" s="87"/>
      <c r="G14" s="87"/>
      <c r="H14" s="87"/>
      <c r="J14" s="75"/>
      <c r="K14" s="124"/>
    </row>
    <row r="15" customFormat="false" ht="14.75" hidden="false" customHeight="true" outlineLevel="0" collapsed="false">
      <c r="K15" s="75"/>
    </row>
    <row r="16" customFormat="false" ht="14.75" hidden="false" customHeight="true" outlineLevel="0" collapsed="false">
      <c r="A16" s="84" t="s">
        <v>201</v>
      </c>
      <c r="B16" s="49" t="s">
        <v>198</v>
      </c>
      <c r="C16" s="89"/>
      <c r="D16" s="50" t="n">
        <f aca="false">D7</f>
        <v>1074120</v>
      </c>
      <c r="E16" s="50" t="n">
        <f aca="false">E7</f>
        <v>975607</v>
      </c>
      <c r="F16" s="50" t="n">
        <f aca="false">F7</f>
        <v>323124</v>
      </c>
      <c r="G16" s="50" t="n">
        <f aca="false">G7</f>
        <v>30697</v>
      </c>
      <c r="H16" s="50" t="n">
        <f aca="false">H7</f>
        <v>23163</v>
      </c>
      <c r="I16" s="52" t="n">
        <f aca="false">SUM(D16:H16)</f>
        <v>2426711</v>
      </c>
      <c r="J16" s="52" t="n">
        <f aca="false">J7-C7</f>
        <v>2475190.8</v>
      </c>
      <c r="K16" s="75"/>
    </row>
    <row r="17" customFormat="false" ht="14.75" hidden="false" customHeight="true" outlineLevel="0" collapsed="false">
      <c r="B17" s="49" t="s">
        <v>46</v>
      </c>
      <c r="C17" s="87"/>
      <c r="D17" s="123" t="n">
        <f aca="false">D16/$J$16</f>
        <v>0.433954424846763</v>
      </c>
      <c r="E17" s="123" t="n">
        <f aca="false">E16/$J$16</f>
        <v>0.394154260754363</v>
      </c>
      <c r="F17" s="123" t="n">
        <f aca="false">F16/$J$16</f>
        <v>0.130545087675665</v>
      </c>
      <c r="G17" s="123" t="n">
        <f aca="false">G16/$J$16</f>
        <v>0.0124018722112251</v>
      </c>
      <c r="H17" s="123" t="n">
        <f aca="false">H16/$J$16</f>
        <v>0.00935806645693738</v>
      </c>
      <c r="I17" s="123" t="n">
        <f aca="false">I16/$J$16</f>
        <v>0.980413711944954</v>
      </c>
      <c r="J17" s="123" t="n">
        <f aca="false">J16/$J$16</f>
        <v>1</v>
      </c>
    </row>
    <row r="18" customFormat="false" ht="14.75" hidden="false" customHeight="true" outlineLevel="0" collapsed="false">
      <c r="B18" s="49" t="s">
        <v>177</v>
      </c>
      <c r="D18" s="90" t="n">
        <f aca="false">$D$14*D17</f>
        <v>23.4335389417252</v>
      </c>
      <c r="E18" s="90" t="n">
        <f aca="false">$D$14*E17</f>
        <v>21.2843300807356</v>
      </c>
      <c r="F18" s="90" t="n">
        <f aca="false">$D$14*F17</f>
        <v>7.04943473448592</v>
      </c>
      <c r="G18" s="90" t="n">
        <f aca="false">$D$14*G17</f>
        <v>0.669701099406155</v>
      </c>
      <c r="H18" s="90" t="n">
        <f aca="false">$D$14*H17</f>
        <v>0.505335588674619</v>
      </c>
      <c r="J18" s="128"/>
      <c r="K18" s="115"/>
    </row>
    <row r="19" customFormat="false" ht="14.75" hidden="false" customHeight="true" outlineLevel="0" collapsed="false">
      <c r="J19" s="124"/>
      <c r="K19" s="124"/>
    </row>
    <row r="20" customFormat="false" ht="14.75" hidden="false" customHeight="true" outlineLevel="0" collapsed="false">
      <c r="A20" s="88" t="s">
        <v>184</v>
      </c>
      <c r="B20" s="88" t="s">
        <v>177</v>
      </c>
      <c r="C20" s="93" t="n">
        <v>71</v>
      </c>
      <c r="D20" s="93" t="n">
        <v>24</v>
      </c>
      <c r="E20" s="93" t="n">
        <v>21</v>
      </c>
      <c r="F20" s="93" t="n">
        <v>7</v>
      </c>
      <c r="G20" s="93" t="n">
        <v>1</v>
      </c>
      <c r="H20" s="93" t="n">
        <v>1</v>
      </c>
      <c r="J20" s="129" t="n">
        <f aca="false">SUM(C20:H20)</f>
        <v>125</v>
      </c>
      <c r="K20" s="130"/>
    </row>
    <row r="21" customFormat="false" ht="14.75" hidden="false" customHeight="true" outlineLevel="0" collapsed="false">
      <c r="A21" s="131"/>
      <c r="B21" s="88" t="s">
        <v>46</v>
      </c>
      <c r="C21" s="123" t="n">
        <f aca="false">C20/$J$20</f>
        <v>0.568</v>
      </c>
      <c r="D21" s="123" t="n">
        <f aca="false">D20/$J$20</f>
        <v>0.192</v>
      </c>
      <c r="E21" s="123" t="n">
        <f aca="false">E20/$J$20</f>
        <v>0.168</v>
      </c>
      <c r="F21" s="123" t="n">
        <f aca="false">F20/$J$20</f>
        <v>0.056</v>
      </c>
      <c r="G21" s="123" t="n">
        <f aca="false">G20/$J$20</f>
        <v>0.008</v>
      </c>
      <c r="H21" s="123" t="n">
        <f aca="false">H20/$J$20</f>
        <v>0.008</v>
      </c>
      <c r="J21" s="123" t="n">
        <f aca="false">J20/$J$20</f>
        <v>1</v>
      </c>
      <c r="K21" s="130"/>
    </row>
    <row r="22" customFormat="false" ht="14.75" hidden="false" customHeight="true" outlineLevel="0" collapsed="false"/>
    <row r="23" customFormat="false" ht="14.75" hidden="false" customHeight="true" outlineLevel="0" collapsed="false">
      <c r="B23" s="132" t="str">
        <f aca="false">Distribution!A132</f>
        <v>Pourcent de l’électorat du parti</v>
      </c>
      <c r="C23" s="132" t="n">
        <f aca="false">Distribution!B132</f>
        <v>0.679090372557512</v>
      </c>
      <c r="D23" s="132" t="n">
        <f aca="false">Distribution!C132</f>
        <v>0.297553345994861</v>
      </c>
      <c r="E23" s="132" t="n">
        <f aca="false">Distribution!D132</f>
        <v>0.345819576940305</v>
      </c>
      <c r="F23" s="132" t="n">
        <f aca="false">Distribution!E132</f>
        <v>0.206908183855114</v>
      </c>
      <c r="G23" s="132" t="n">
        <f aca="false">Distribution!F132</f>
        <v>0.0492882040590286</v>
      </c>
      <c r="H23" s="132" t="n">
        <f aca="false">Distribution!G132</f>
        <v>0.0569010922592065</v>
      </c>
      <c r="I23" s="130"/>
      <c r="J23" s="133"/>
      <c r="K23" s="134"/>
    </row>
    <row r="24" customFormat="false" ht="14.75" hidden="false" customHeight="true" outlineLevel="0" collapsed="false">
      <c r="B24" s="132" t="str">
        <f aca="false">Distribution!A133</f>
        <v>Électorat du parti représenté</v>
      </c>
      <c r="C24" s="50" t="n">
        <f aca="false">Distribution!B133</f>
        <v>1193210</v>
      </c>
      <c r="D24" s="50" t="n">
        <f aca="false">Distribution!C133</f>
        <v>319608</v>
      </c>
      <c r="E24" s="50" t="n">
        <f aca="false">Distribution!D133</f>
        <v>337384</v>
      </c>
      <c r="F24" s="50" t="n">
        <f aca="false">Distribution!E133</f>
        <v>66857</v>
      </c>
      <c r="G24" s="50" t="n">
        <f aca="false">Distribution!F133</f>
        <v>1513</v>
      </c>
      <c r="H24" s="50" t="n">
        <f aca="false">Distribution!G133</f>
        <v>1318</v>
      </c>
      <c r="I24" s="50" t="n">
        <f aca="false">SUM(C24:H24)</f>
        <v>1919890</v>
      </c>
      <c r="J24" s="75"/>
      <c r="K24" s="135"/>
    </row>
    <row r="25" customFormat="false" ht="14.75" hidden="false" customHeight="true" outlineLevel="0" collapsed="false">
      <c r="B25" s="132" t="str">
        <f aca="false">Distribution!A134</f>
        <v>Pourcentage des parti représentés</v>
      </c>
      <c r="C25" s="132" t="n">
        <f aca="false">Distribution!B134</f>
        <v>0.62149914838871</v>
      </c>
      <c r="D25" s="132" t="n">
        <f aca="false">Distribution!C134</f>
        <v>0.16647203746048</v>
      </c>
      <c r="E25" s="132" t="n">
        <f aca="false">Distribution!D134</f>
        <v>0.175730901249551</v>
      </c>
      <c r="F25" s="132" t="n">
        <f aca="false">Distribution!E134</f>
        <v>0.0348233492543844</v>
      </c>
      <c r="G25" s="132" t="n">
        <f aca="false">Distribution!F134</f>
        <v>0.00078806598294694</v>
      </c>
      <c r="H25" s="132" t="n">
        <f aca="false">Distribution!G134</f>
        <v>0.000686497663928663</v>
      </c>
      <c r="I25" s="123" t="n">
        <f aca="false">SUM(C25:H25)</f>
        <v>1</v>
      </c>
    </row>
    <row r="26" customFormat="false" ht="14.75" hidden="false" customHeight="true" outlineLevel="0" collapsed="false"/>
    <row r="27" customFormat="false" ht="14.75" hidden="false" customHeight="true" outlineLevel="0" collapsed="false"/>
    <row r="28" customFormat="false" ht="14.75" hidden="false" customHeight="true" outlineLevel="0" collapsed="false"/>
  </sheetData>
  <mergeCells count="1">
    <mergeCell ref="A1:B2"/>
  </mergeCells>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6076</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2014-03-07T11:24:50Z</dcterms:created>
  <dc:creator/>
  <dc:description/>
  <dc:language>fr-CA</dc:language>
  <cp:lastModifiedBy/>
  <dcterms:modified xsi:type="dcterms:W3CDTF">2018-11-05T14:11:13Z</dcterms:modified>
  <cp:revision>76</cp:revision>
  <dc:subject/>
  <dc:title/>
</cp:coreProperties>
</file>